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9390" windowHeight="3735"/>
  </bookViews>
  <sheets>
    <sheet name="POTONGAN GAJI" sheetId="1" r:id="rId1"/>
    <sheet name="AMPLOP OK" sheetId="8" r:id="rId2"/>
    <sheet name="POTONGAN GAJI (2)" sheetId="10" r:id="rId3"/>
  </sheets>
  <externalReferences>
    <externalReference r:id="rId4"/>
  </externalReferences>
  <definedNames>
    <definedName name="_xlnm._FilterDatabase" localSheetId="0" hidden="1">'POTONGAN GAJI'!$A$6:$P$32</definedName>
    <definedName name="_xlnm._FilterDatabase" localSheetId="2" hidden="1">'POTONGAN GAJI (2)'!$A$6:$O$32</definedName>
    <definedName name="_xlnm.Print_Area" localSheetId="1">'AMPLOP OK'!$A$1:$AF$299</definedName>
    <definedName name="_xlnm.Print_Area" localSheetId="0">'POTONGAN GAJI'!$A$2:$P$38</definedName>
    <definedName name="_xlnm.Print_Area" localSheetId="2">'POTONGAN GAJI (2)'!$A$2:$O$38</definedName>
    <definedName name="_xlnm.Print_Titles" localSheetId="1">'AMPLOP OK'!$1:$3</definedName>
    <definedName name="_xlnm.Print_Titles" localSheetId="0">'POTONGAN GAJI'!$3:$5</definedName>
    <definedName name="_xlnm.Print_Titles" localSheetId="2">'POTONGAN GAJI (2)'!$3:$5</definedName>
  </definedNames>
  <calcPr calcId="144525"/>
</workbook>
</file>

<file path=xl/calcChain.xml><?xml version="1.0" encoding="utf-8"?>
<calcChain xmlns="http://schemas.openxmlformats.org/spreadsheetml/2006/main">
  <c r="N32" i="1" l="1"/>
  <c r="P31" i="1"/>
  <c r="P32" i="1"/>
  <c r="O23" i="1"/>
  <c r="P7" i="1"/>
  <c r="M32" i="1"/>
  <c r="O26" i="1"/>
  <c r="E8" i="1"/>
  <c r="O8" i="1" s="1"/>
  <c r="C8" i="1"/>
  <c r="C7" i="1"/>
  <c r="R49" i="8" l="1"/>
  <c r="R48" i="8"/>
  <c r="R47" i="8"/>
  <c r="R43" i="8"/>
  <c r="R41" i="8"/>
  <c r="R40" i="8"/>
  <c r="R37" i="8"/>
  <c r="Q36" i="8"/>
  <c r="O7" i="1"/>
  <c r="M32" i="10" l="1"/>
  <c r="K32" i="10"/>
  <c r="J32" i="10"/>
  <c r="G32" i="10"/>
  <c r="D32" i="10"/>
  <c r="O27" i="10"/>
  <c r="H26" i="10"/>
  <c r="N26" i="10" s="1"/>
  <c r="O26" i="10" s="1"/>
  <c r="C26" i="10"/>
  <c r="H25" i="10"/>
  <c r="N25" i="10" s="1"/>
  <c r="O25" i="10" s="1"/>
  <c r="C25" i="10"/>
  <c r="N24" i="10"/>
  <c r="O24" i="10" s="1"/>
  <c r="C24" i="10"/>
  <c r="N23" i="10"/>
  <c r="O23" i="10" s="1"/>
  <c r="C23" i="10"/>
  <c r="N22" i="10"/>
  <c r="O22" i="10" s="1"/>
  <c r="C22" i="10"/>
  <c r="N21" i="10"/>
  <c r="O21" i="10" s="1"/>
  <c r="C21" i="10"/>
  <c r="N20" i="10"/>
  <c r="O20" i="10" s="1"/>
  <c r="C20" i="10"/>
  <c r="N19" i="10"/>
  <c r="O19" i="10" s="1"/>
  <c r="C19" i="10"/>
  <c r="H18" i="10"/>
  <c r="N18" i="10" s="1"/>
  <c r="O18" i="10" s="1"/>
  <c r="C18" i="10"/>
  <c r="N17" i="10"/>
  <c r="O17" i="10" s="1"/>
  <c r="C17" i="10"/>
  <c r="N16" i="10"/>
  <c r="O16" i="10" s="1"/>
  <c r="C16" i="10"/>
  <c r="N15" i="10"/>
  <c r="O15" i="10" s="1"/>
  <c r="C15" i="10"/>
  <c r="H14" i="10"/>
  <c r="N14" i="10" s="1"/>
  <c r="O14" i="10" s="1"/>
  <c r="C14" i="10"/>
  <c r="F13" i="10"/>
  <c r="F32" i="10" s="1"/>
  <c r="C13" i="10"/>
  <c r="E12" i="10"/>
  <c r="N12" i="10" s="1"/>
  <c r="O12" i="10" s="1"/>
  <c r="C12" i="10"/>
  <c r="E11" i="10"/>
  <c r="N11" i="10" s="1"/>
  <c r="O11" i="10" s="1"/>
  <c r="C11" i="10"/>
  <c r="N10" i="10"/>
  <c r="O10" i="10" s="1"/>
  <c r="C10" i="10"/>
  <c r="H9" i="10"/>
  <c r="H32" i="10" s="1"/>
  <c r="E9" i="10"/>
  <c r="C9" i="10"/>
  <c r="E8" i="10"/>
  <c r="N8" i="10" s="1"/>
  <c r="O8" i="10" s="1"/>
  <c r="C8" i="10"/>
  <c r="E7" i="10"/>
  <c r="C7" i="10"/>
  <c r="G32" i="1"/>
  <c r="J32" i="1"/>
  <c r="K32" i="1"/>
  <c r="O22" i="1"/>
  <c r="O21" i="1"/>
  <c r="O20" i="1"/>
  <c r="O19" i="1"/>
  <c r="O18" i="1"/>
  <c r="O17" i="1"/>
  <c r="H23" i="1"/>
  <c r="G227" i="8"/>
  <c r="G78" i="8"/>
  <c r="E12" i="1"/>
  <c r="E11" i="1"/>
  <c r="G139" i="8" s="1"/>
  <c r="G110" i="8"/>
  <c r="E9" i="1"/>
  <c r="G79" i="8" s="1"/>
  <c r="G47" i="8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D12" i="8"/>
  <c r="D134" i="8" s="1"/>
  <c r="R291" i="8"/>
  <c r="R290" i="8"/>
  <c r="R289" i="8"/>
  <c r="R286" i="8"/>
  <c r="R285" i="8"/>
  <c r="R284" i="8"/>
  <c r="R283" i="8"/>
  <c r="R282" i="8"/>
  <c r="G291" i="8"/>
  <c r="G290" i="8"/>
  <c r="G289" i="8"/>
  <c r="G288" i="8"/>
  <c r="G286" i="8"/>
  <c r="G285" i="8"/>
  <c r="G284" i="8"/>
  <c r="G283" i="8"/>
  <c r="G282" i="8"/>
  <c r="G279" i="8"/>
  <c r="R260" i="8"/>
  <c r="R259" i="8"/>
  <c r="R258" i="8"/>
  <c r="R255" i="8"/>
  <c r="R254" i="8"/>
  <c r="R253" i="8"/>
  <c r="R251" i="8"/>
  <c r="R252" i="8"/>
  <c r="G260" i="8"/>
  <c r="G259" i="8"/>
  <c r="G258" i="8"/>
  <c r="G255" i="8"/>
  <c r="G254" i="8"/>
  <c r="G253" i="8"/>
  <c r="G252" i="8"/>
  <c r="G251" i="8"/>
  <c r="G248" i="8"/>
  <c r="R230" i="8"/>
  <c r="R229" i="8"/>
  <c r="R228" i="8"/>
  <c r="R227" i="8"/>
  <c r="R225" i="8"/>
  <c r="R224" i="8"/>
  <c r="R223" i="8"/>
  <c r="R222" i="8"/>
  <c r="R221" i="8"/>
  <c r="G230" i="8"/>
  <c r="G229" i="8"/>
  <c r="G228" i="8"/>
  <c r="G225" i="8"/>
  <c r="G224" i="8"/>
  <c r="G223" i="8"/>
  <c r="G222" i="8"/>
  <c r="G221" i="8"/>
  <c r="G218" i="8"/>
  <c r="R199" i="8"/>
  <c r="R198" i="8"/>
  <c r="R197" i="8"/>
  <c r="R194" i="8"/>
  <c r="R196" i="8"/>
  <c r="R193" i="8"/>
  <c r="R192" i="8"/>
  <c r="R191" i="8"/>
  <c r="R190" i="8"/>
  <c r="G199" i="8"/>
  <c r="G197" i="8"/>
  <c r="G194" i="8"/>
  <c r="G193" i="8"/>
  <c r="G192" i="8"/>
  <c r="G191" i="8"/>
  <c r="G190" i="8"/>
  <c r="G187" i="8"/>
  <c r="AC169" i="8"/>
  <c r="AC165" i="8"/>
  <c r="AC164" i="8"/>
  <c r="AC163" i="8"/>
  <c r="AC162" i="8"/>
  <c r="AC161" i="8"/>
  <c r="R170" i="8"/>
  <c r="R169" i="8"/>
  <c r="R168" i="8"/>
  <c r="R167" i="8"/>
  <c r="R165" i="8"/>
  <c r="R164" i="8"/>
  <c r="R163" i="8"/>
  <c r="R162" i="8"/>
  <c r="R161" i="8"/>
  <c r="G170" i="8"/>
  <c r="G169" i="8"/>
  <c r="G165" i="8"/>
  <c r="G164" i="8"/>
  <c r="G163" i="8"/>
  <c r="G162" i="8"/>
  <c r="G161" i="8"/>
  <c r="G158" i="8"/>
  <c r="AC141" i="8"/>
  <c r="R141" i="8"/>
  <c r="AC140" i="8"/>
  <c r="R140" i="8"/>
  <c r="AC139" i="8"/>
  <c r="R139" i="8"/>
  <c r="AC138" i="8"/>
  <c r="R138" i="8"/>
  <c r="AC136" i="8"/>
  <c r="R136" i="8"/>
  <c r="AC135" i="8"/>
  <c r="R135" i="8"/>
  <c r="AC134" i="8"/>
  <c r="R134" i="8"/>
  <c r="AC133" i="8"/>
  <c r="R133" i="8"/>
  <c r="AC132" i="8"/>
  <c r="AC143" i="8" s="1"/>
  <c r="R132" i="8"/>
  <c r="R143" i="8" s="1"/>
  <c r="G141" i="8"/>
  <c r="G140" i="8"/>
  <c r="G138" i="8"/>
  <c r="G136" i="8"/>
  <c r="G135" i="8"/>
  <c r="G134" i="8"/>
  <c r="G133" i="8"/>
  <c r="G132" i="8"/>
  <c r="G129" i="8"/>
  <c r="AC112" i="8"/>
  <c r="R112" i="8"/>
  <c r="AC111" i="8"/>
  <c r="R111" i="8"/>
  <c r="AC110" i="8"/>
  <c r="R110" i="8"/>
  <c r="AC109" i="8"/>
  <c r="R109" i="8"/>
  <c r="AC107" i="8"/>
  <c r="R107" i="8"/>
  <c r="AC106" i="8"/>
  <c r="R106" i="8"/>
  <c r="AC105" i="8"/>
  <c r="R105" i="8"/>
  <c r="AC104" i="8"/>
  <c r="R104" i="8"/>
  <c r="AC103" i="8"/>
  <c r="AC114" i="8" s="1"/>
  <c r="R103" i="8"/>
  <c r="R114" i="8" s="1"/>
  <c r="AC81" i="8"/>
  <c r="R81" i="8"/>
  <c r="AC80" i="8"/>
  <c r="R80" i="8"/>
  <c r="AC79" i="8"/>
  <c r="R79" i="8"/>
  <c r="AC78" i="8"/>
  <c r="R78" i="8"/>
  <c r="AC76" i="8"/>
  <c r="R76" i="8"/>
  <c r="AC75" i="8"/>
  <c r="R75" i="8"/>
  <c r="AC74" i="8"/>
  <c r="R74" i="8"/>
  <c r="AC73" i="8"/>
  <c r="R73" i="8"/>
  <c r="AC72" i="8"/>
  <c r="AC83" i="8" s="1"/>
  <c r="R72" i="8"/>
  <c r="AC51" i="8"/>
  <c r="AC19" i="8"/>
  <c r="R19" i="8"/>
  <c r="AC18" i="8"/>
  <c r="R18" i="8"/>
  <c r="AC17" i="8"/>
  <c r="R17" i="8"/>
  <c r="AC16" i="8"/>
  <c r="R16" i="8"/>
  <c r="AC14" i="8"/>
  <c r="R14" i="8"/>
  <c r="AC13" i="8"/>
  <c r="R13" i="8"/>
  <c r="AC12" i="8"/>
  <c r="R12" i="8"/>
  <c r="AC11" i="8"/>
  <c r="R11" i="8"/>
  <c r="AC10" i="8"/>
  <c r="AC21" i="8" s="1"/>
  <c r="R279" i="8"/>
  <c r="R248" i="8"/>
  <c r="R218" i="8"/>
  <c r="R187" i="8"/>
  <c r="AC158" i="8"/>
  <c r="R158" i="8"/>
  <c r="AC129" i="8"/>
  <c r="R129" i="8"/>
  <c r="AC100" i="8"/>
  <c r="R100" i="8"/>
  <c r="AC69" i="8"/>
  <c r="R69" i="8"/>
  <c r="AC7" i="8"/>
  <c r="R7" i="8"/>
  <c r="R10" i="8"/>
  <c r="AB157" i="8"/>
  <c r="AB128" i="8"/>
  <c r="AB99" i="8"/>
  <c r="AB68" i="8"/>
  <c r="AB6" i="8"/>
  <c r="Q278" i="8"/>
  <c r="Q247" i="8"/>
  <c r="Q217" i="8"/>
  <c r="Q186" i="8"/>
  <c r="Q157" i="8"/>
  <c r="Q128" i="8"/>
  <c r="Q99" i="8"/>
  <c r="Q68" i="8"/>
  <c r="Q6" i="8"/>
  <c r="F278" i="8"/>
  <c r="F247" i="8"/>
  <c r="F217" i="8"/>
  <c r="F186" i="8"/>
  <c r="F157" i="8"/>
  <c r="F128" i="8"/>
  <c r="F6" i="8"/>
  <c r="AC291" i="8"/>
  <c r="AC290" i="8"/>
  <c r="AC289" i="8"/>
  <c r="AC288" i="8"/>
  <c r="AC286" i="8"/>
  <c r="AC285" i="8"/>
  <c r="AC284" i="8"/>
  <c r="AC283" i="8"/>
  <c r="AC282" i="8"/>
  <c r="AC279" i="8"/>
  <c r="AB278" i="8"/>
  <c r="AC260" i="8"/>
  <c r="AC259" i="8"/>
  <c r="AC258" i="8"/>
  <c r="AC257" i="8"/>
  <c r="AC255" i="8"/>
  <c r="AC254" i="8"/>
  <c r="AC253" i="8"/>
  <c r="AC252" i="8"/>
  <c r="AC251" i="8"/>
  <c r="AC248" i="8"/>
  <c r="AB247" i="8"/>
  <c r="AC230" i="8"/>
  <c r="AC229" i="8"/>
  <c r="AC228" i="8"/>
  <c r="AC227" i="8"/>
  <c r="AC225" i="8"/>
  <c r="AC224" i="8"/>
  <c r="AC223" i="8"/>
  <c r="AC222" i="8"/>
  <c r="AC221" i="8"/>
  <c r="AC218" i="8"/>
  <c r="AB217" i="8"/>
  <c r="AC199" i="8"/>
  <c r="AC198" i="8"/>
  <c r="AC197" i="8"/>
  <c r="AC196" i="8"/>
  <c r="AC194" i="8"/>
  <c r="AC193" i="8"/>
  <c r="AC192" i="8"/>
  <c r="AC191" i="8"/>
  <c r="AC190" i="8"/>
  <c r="AC187" i="8"/>
  <c r="AB186" i="8"/>
  <c r="AB67" i="8"/>
  <c r="AB98" i="8" s="1"/>
  <c r="AB127" i="8" s="1"/>
  <c r="AB156" i="8" s="1"/>
  <c r="AB185" i="8" s="1"/>
  <c r="AB216" i="8" s="1"/>
  <c r="AB246" i="8" s="1"/>
  <c r="AB277" i="8" s="1"/>
  <c r="Q67" i="8"/>
  <c r="Q98" i="8" s="1"/>
  <c r="Q127" i="8" s="1"/>
  <c r="Q156" i="8" s="1"/>
  <c r="Q185" i="8" s="1"/>
  <c r="Q216" i="8" s="1"/>
  <c r="Q246" i="8" s="1"/>
  <c r="G112" i="8"/>
  <c r="G111" i="8"/>
  <c r="G109" i="8"/>
  <c r="G107" i="8"/>
  <c r="G106" i="8"/>
  <c r="G105" i="8"/>
  <c r="G104" i="8"/>
  <c r="G103" i="8"/>
  <c r="G100" i="8"/>
  <c r="F99" i="8"/>
  <c r="G81" i="8"/>
  <c r="G80" i="8"/>
  <c r="G76" i="8"/>
  <c r="G75" i="8"/>
  <c r="G74" i="8"/>
  <c r="G73" i="8"/>
  <c r="G72" i="8"/>
  <c r="G69" i="8"/>
  <c r="F68" i="8"/>
  <c r="G49" i="8"/>
  <c r="G48" i="8"/>
  <c r="G46" i="8"/>
  <c r="G44" i="8"/>
  <c r="G43" i="8"/>
  <c r="G42" i="8"/>
  <c r="G41" i="8"/>
  <c r="G40" i="8"/>
  <c r="G37" i="8"/>
  <c r="F36" i="8"/>
  <c r="F98" i="8"/>
  <c r="F127" i="8" s="1"/>
  <c r="F216" i="8"/>
  <c r="F277" i="8"/>
  <c r="G19" i="8"/>
  <c r="G18" i="8"/>
  <c r="G17" i="8"/>
  <c r="G16" i="8"/>
  <c r="G14" i="8"/>
  <c r="G13" i="8"/>
  <c r="G12" i="8"/>
  <c r="G11" i="8"/>
  <c r="G10" i="8"/>
  <c r="G7" i="8"/>
  <c r="O42" i="8"/>
  <c r="O10" i="1"/>
  <c r="G167" i="8"/>
  <c r="AC167" i="8"/>
  <c r="Z284" i="8"/>
  <c r="Z253" i="8"/>
  <c r="Z74" i="8"/>
  <c r="G196" i="8"/>
  <c r="G257" i="8"/>
  <c r="O14" i="1"/>
  <c r="N13" i="10"/>
  <c r="O13" i="10" s="1"/>
  <c r="O12" i="1"/>
  <c r="Z105" i="8"/>
  <c r="D284" i="8"/>
  <c r="D253" i="8"/>
  <c r="O12" i="8"/>
  <c r="O105" i="8"/>
  <c r="O134" i="8"/>
  <c r="Z192" i="8"/>
  <c r="Z42" i="8"/>
  <c r="O253" i="8"/>
  <c r="D42" i="8"/>
  <c r="O284" i="8"/>
  <c r="D223" i="8"/>
  <c r="O223" i="8"/>
  <c r="D192" i="8"/>
  <c r="Z12" i="8"/>
  <c r="Z163" i="8"/>
  <c r="Z134" i="8"/>
  <c r="O74" i="8"/>
  <c r="D74" i="8"/>
  <c r="O163" i="8"/>
  <c r="D105" i="8"/>
  <c r="D163" i="8"/>
  <c r="O192" i="8"/>
  <c r="Z223" i="8"/>
  <c r="R51" i="8"/>
  <c r="R52" i="8" s="1"/>
  <c r="R201" i="8"/>
  <c r="G198" i="8"/>
  <c r="G201" i="8" s="1"/>
  <c r="G202" i="8" s="1"/>
  <c r="R172" i="8" l="1"/>
  <c r="AC172" i="8"/>
  <c r="O13" i="1"/>
  <c r="O9" i="1"/>
  <c r="E29" i="10"/>
  <c r="G114" i="8"/>
  <c r="G115" i="8" s="1"/>
  <c r="AC201" i="8"/>
  <c r="AC202" i="8" s="1"/>
  <c r="AC232" i="8"/>
  <c r="R173" i="8"/>
  <c r="AC233" i="8"/>
  <c r="AC262" i="8"/>
  <c r="AC263" i="8" s="1"/>
  <c r="R21" i="8"/>
  <c r="R22" i="8" s="1"/>
  <c r="R115" i="8"/>
  <c r="R202" i="8"/>
  <c r="AC22" i="8"/>
  <c r="G262" i="8"/>
  <c r="G263" i="8" s="1"/>
  <c r="AC293" i="8"/>
  <c r="AC294" i="8" s="1"/>
  <c r="R83" i="8"/>
  <c r="G232" i="8"/>
  <c r="G233" i="8" s="1"/>
  <c r="R144" i="8"/>
  <c r="R232" i="8"/>
  <c r="R233" i="8" s="1"/>
  <c r="G293" i="8"/>
  <c r="G294" i="8" s="1"/>
  <c r="G51" i="8"/>
  <c r="G52" i="8" s="1"/>
  <c r="G21" i="8"/>
  <c r="G22" i="8" s="1"/>
  <c r="E31" i="10"/>
  <c r="G168" i="8"/>
  <c r="G172" i="8" s="1"/>
  <c r="G173" i="8" s="1"/>
  <c r="AC173" i="8"/>
  <c r="G143" i="8"/>
  <c r="G144" i="8" s="1"/>
  <c r="G83" i="8"/>
  <c r="G84" i="8" s="1"/>
  <c r="O24" i="1"/>
  <c r="R288" i="8"/>
  <c r="R293" i="8" s="1"/>
  <c r="R294" i="8" s="1"/>
  <c r="N9" i="10"/>
  <c r="O9" i="10" s="1"/>
  <c r="R257" i="8"/>
  <c r="R262" i="8" s="1"/>
  <c r="R263" i="8" s="1"/>
  <c r="AC144" i="8"/>
  <c r="E30" i="10"/>
  <c r="E32" i="10" s="1"/>
  <c r="E32" i="1"/>
  <c r="O11" i="1"/>
  <c r="AC84" i="8"/>
  <c r="R84" i="8"/>
  <c r="AC52" i="8"/>
  <c r="AC115" i="8"/>
  <c r="N7" i="10"/>
  <c r="P28" i="1" l="1"/>
  <c r="O32" i="1"/>
  <c r="AC168" i="8"/>
  <c r="N32" i="10"/>
  <c r="O7" i="10"/>
  <c r="O32" i="10" s="1"/>
  <c r="AC170" i="8"/>
</calcChain>
</file>

<file path=xl/sharedStrings.xml><?xml version="1.0" encoding="utf-8"?>
<sst xmlns="http://schemas.openxmlformats.org/spreadsheetml/2006/main" count="1801" uniqueCount="94">
  <si>
    <t>NO</t>
  </si>
  <si>
    <t>NAMA</t>
  </si>
  <si>
    <t>GAJI</t>
  </si>
  <si>
    <t>POTONGAN</t>
  </si>
  <si>
    <t>BANK JATIM</t>
  </si>
  <si>
    <t>BRI</t>
  </si>
  <si>
    <t>KEKAR</t>
  </si>
  <si>
    <t>DARMA WANITA</t>
  </si>
  <si>
    <t>KORPRI</t>
  </si>
  <si>
    <t xml:space="preserve">JUMLAH POTONGAN </t>
  </si>
  <si>
    <t>JUMLAH DIBAYARKAN</t>
  </si>
  <si>
    <t>JUMLAH</t>
  </si>
  <si>
    <t>1.</t>
  </si>
  <si>
    <t>:</t>
  </si>
  <si>
    <t>Rp</t>
  </si>
  <si>
    <t>2.</t>
  </si>
  <si>
    <t>3.</t>
  </si>
  <si>
    <t>4.</t>
  </si>
  <si>
    <t>Gaji Bulan</t>
  </si>
  <si>
    <t>Bpk/Ibu</t>
  </si>
  <si>
    <t xml:space="preserve">Jumlah Penerimaan </t>
  </si>
  <si>
    <t xml:space="preserve">Potongtan -Potongan </t>
  </si>
  <si>
    <t>IURAN KORPRI</t>
  </si>
  <si>
    <t xml:space="preserve">IURAN Darma Wanita </t>
  </si>
  <si>
    <t>BAZIS</t>
  </si>
  <si>
    <t>5.</t>
  </si>
  <si>
    <t xml:space="preserve">Angsuran Pinjaman </t>
  </si>
  <si>
    <t>7.</t>
  </si>
  <si>
    <t>8.</t>
  </si>
  <si>
    <t>9.</t>
  </si>
  <si>
    <t>Juru Bayar Gaji</t>
  </si>
  <si>
    <t>10.</t>
  </si>
  <si>
    <t>KEKAR+Wajib+Palen</t>
  </si>
  <si>
    <t>INFOKOM</t>
  </si>
  <si>
    <t>BPR JATIM</t>
  </si>
  <si>
    <t>REKENING</t>
  </si>
  <si>
    <t>BTN</t>
  </si>
  <si>
    <t>HARIYANTO</t>
  </si>
  <si>
    <t>HARIS KARYADI</t>
  </si>
  <si>
    <t>DARMANTO</t>
  </si>
  <si>
    <t>MAHMUD ISRO'I</t>
  </si>
  <si>
    <t>TEJO WIBOWO</t>
  </si>
  <si>
    <t>JOKO PURNOMO</t>
  </si>
  <si>
    <t>ADI WINARTO</t>
  </si>
  <si>
    <t>KECAMATAN SAMBIT</t>
  </si>
  <si>
    <t>NIP. 19770429 200801 1 018</t>
  </si>
  <si>
    <t>Jl.Raya Ponorogo - Trenggalek No. 295 Telp (0352) 311122</t>
  </si>
  <si>
    <t>SAMBIT</t>
  </si>
  <si>
    <t>CAMAT SAMBIT</t>
  </si>
  <si>
    <t>ARIEF KURNIAWAN, SE, MM</t>
  </si>
  <si>
    <t>SUNARTO, S. Sos</t>
  </si>
  <si>
    <t xml:space="preserve">Hj. LISTA ARIYANI, SH </t>
  </si>
  <si>
    <t>SUNJOTO, S.Sos</t>
  </si>
  <si>
    <t>SUBARNO, SH</t>
  </si>
  <si>
    <t>GUNTUR MOH IQBAL, S.Sos</t>
  </si>
  <si>
    <t>SUMARYANTO</t>
  </si>
  <si>
    <t>SLAMET, S.Sos</t>
  </si>
  <si>
    <t>WIBOWO TRI PRIYATNO</t>
  </si>
  <si>
    <t>PURNOMO</t>
  </si>
  <si>
    <t>Dra. SUPARTI</t>
  </si>
  <si>
    <t>T U R U T</t>
  </si>
  <si>
    <t>MOH. FATKURROHMAN</t>
  </si>
  <si>
    <t>YUDIONO</t>
  </si>
  <si>
    <t>0209002922</t>
  </si>
  <si>
    <t>0939004874</t>
  </si>
  <si>
    <t>NIP. 19660922 198603 2 008</t>
  </si>
  <si>
    <t>Potongan Masuk ke Rekening Bendahara An. MOH. FATKURROHMAN No.Rekening 0202663508</t>
  </si>
  <si>
    <t>Total Sisa Potongan</t>
  </si>
  <si>
    <t>POT. BPD cabang</t>
  </si>
  <si>
    <t>POT. BPD jetis</t>
  </si>
  <si>
    <t>NIP. 19730515 201001 1 005</t>
  </si>
  <si>
    <t>Moh,fatkurrohman</t>
  </si>
  <si>
    <t>0202824650</t>
  </si>
  <si>
    <t>0202663508</t>
  </si>
  <si>
    <t>BENDAHARA GAJI</t>
  </si>
  <si>
    <t>Hj, LISTA ARIYANI. SH</t>
  </si>
  <si>
    <t xml:space="preserve"> (GAJI JUNI 2018)</t>
  </si>
  <si>
    <t>TONY SUMARSONO.Sos.M.Si</t>
  </si>
  <si>
    <t>NIP. 197101170199101 1 002</t>
  </si>
  <si>
    <t>TONY SUMARSONO.S.Sos.M.Si</t>
  </si>
  <si>
    <t>SEP 2018</t>
  </si>
  <si>
    <t xml:space="preserve"> </t>
  </si>
  <si>
    <t>DIANA EKOWATI, SE</t>
  </si>
  <si>
    <t>0202583342</t>
  </si>
  <si>
    <t>NOP 2018</t>
  </si>
  <si>
    <t>NOP</t>
  </si>
  <si>
    <t>DIANA EKAWATI.SH</t>
  </si>
  <si>
    <t>2000.00.</t>
  </si>
  <si>
    <t>GJ DESEMBER 2018</t>
  </si>
  <si>
    <t>BAZNAZ</t>
  </si>
  <si>
    <t>0202839738</t>
  </si>
  <si>
    <t>0,00</t>
  </si>
  <si>
    <t>MAHMUD ISR'I</t>
  </si>
  <si>
    <t>TURUT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</si>
</sst>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4"/>
      <name val="Tahoma"/>
      <family val="2"/>
    </font>
    <font>
      <b/>
      <u/>
      <sz val="14"/>
      <color indexed="8"/>
      <name val="Tahoma"/>
      <family val="2"/>
    </font>
    <font>
      <b/>
      <sz val="14"/>
      <color theme="1"/>
      <name val="Tahoma"/>
      <family val="2"/>
    </font>
    <font>
      <b/>
      <sz val="14"/>
      <color theme="3" tint="-0.249977111117893"/>
      <name val="Tahoma"/>
      <family val="2"/>
    </font>
    <font>
      <b/>
      <sz val="14"/>
      <color rgb="FF002060"/>
      <name val="Tahoma"/>
      <family val="2"/>
    </font>
    <font>
      <b/>
      <sz val="12"/>
      <color rgb="FF002060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2"/>
      <color theme="3" tint="-0.249977111117893"/>
      <name val="Tahoma"/>
      <family val="2"/>
    </font>
    <font>
      <b/>
      <u/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u/>
      <sz val="8"/>
      <name val="Tahoma"/>
      <family val="2"/>
    </font>
    <font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250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Border="1"/>
    <xf numFmtId="164" fontId="3" fillId="0" borderId="0" xfId="1" applyNumberFormat="1" applyFont="1" applyBorder="1"/>
    <xf numFmtId="164" fontId="3" fillId="0" borderId="0" xfId="1" applyNumberFormat="1" applyFont="1"/>
    <xf numFmtId="0" fontId="3" fillId="0" borderId="0" xfId="0" applyFont="1" applyBorder="1" applyAlignment="1">
      <alignment horizontal="left"/>
    </xf>
    <xf numFmtId="41" fontId="5" fillId="0" borderId="0" xfId="0" applyNumberFormat="1" applyFont="1" applyBorder="1" applyAlignment="1"/>
    <xf numFmtId="164" fontId="3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Fill="1" applyBorder="1"/>
    <xf numFmtId="0" fontId="3" fillId="0" borderId="5" xfId="0" applyFont="1" applyBorder="1"/>
    <xf numFmtId="0" fontId="6" fillId="0" borderId="6" xfId="0" applyFont="1" applyBorder="1"/>
    <xf numFmtId="0" fontId="11" fillId="0" borderId="3" xfId="0" applyFont="1" applyFill="1" applyBorder="1" applyAlignment="1">
      <alignment vertical="center"/>
    </xf>
    <xf numFmtId="41" fontId="9" fillId="0" borderId="3" xfId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1" fontId="7" fillId="0" borderId="0" xfId="1" applyFont="1" applyFill="1" applyAlignment="1">
      <alignment horizontal="center" vertical="center"/>
    </xf>
    <xf numFmtId="0" fontId="7" fillId="0" borderId="0" xfId="0" applyFont="1" applyFill="1" applyBorder="1"/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center" wrapText="1"/>
    </xf>
    <xf numFmtId="4" fontId="7" fillId="0" borderId="3" xfId="1" quotePrefix="1" applyNumberFormat="1" applyFont="1" applyFill="1" applyBorder="1" applyAlignment="1">
      <alignment horizontal="right"/>
    </xf>
    <xf numFmtId="4" fontId="9" fillId="0" borderId="3" xfId="1" applyNumberFormat="1" applyFont="1" applyFill="1" applyBorder="1" applyAlignment="1">
      <alignment horizontal="right"/>
    </xf>
    <xf numFmtId="4" fontId="11" fillId="0" borderId="3" xfId="1" applyNumberFormat="1" applyFont="1" applyFill="1" applyBorder="1" applyAlignment="1">
      <alignment horizontal="right"/>
    </xf>
    <xf numFmtId="43" fontId="9" fillId="0" borderId="3" xfId="1" applyNumberFormat="1" applyFont="1" applyFill="1" applyBorder="1" applyAlignment="1">
      <alignment horizontal="right"/>
    </xf>
    <xf numFmtId="43" fontId="9" fillId="0" borderId="3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quotePrefix="1" applyFont="1" applyFill="1" applyBorder="1" applyAlignment="1">
      <alignment horizontal="center"/>
    </xf>
    <xf numFmtId="0" fontId="9" fillId="0" borderId="3" xfId="0" quotePrefix="1" applyFont="1" applyFill="1" applyBorder="1" applyAlignment="1">
      <alignment horizontal="center" wrapText="1"/>
    </xf>
    <xf numFmtId="4" fontId="9" fillId="0" borderId="3" xfId="1" quotePrefix="1" applyNumberFormat="1" applyFont="1" applyFill="1" applyBorder="1" applyAlignment="1">
      <alignment horizontal="right"/>
    </xf>
    <xf numFmtId="4" fontId="11" fillId="0" borderId="3" xfId="1" quotePrefix="1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vertical="center"/>
    </xf>
    <xf numFmtId="4" fontId="7" fillId="0" borderId="3" xfId="1" applyNumberFormat="1" applyFont="1" applyFill="1" applyBorder="1" applyAlignment="1">
      <alignment horizontal="right"/>
    </xf>
    <xf numFmtId="0" fontId="9" fillId="0" borderId="3" xfId="0" quotePrefix="1" applyFont="1" applyFill="1" applyBorder="1" applyAlignment="1">
      <alignment horizontal="right" wrapText="1"/>
    </xf>
    <xf numFmtId="0" fontId="7" fillId="0" borderId="3" xfId="0" applyFont="1" applyFill="1" applyBorder="1" applyAlignment="1"/>
    <xf numFmtId="43" fontId="7" fillId="0" borderId="3" xfId="0" applyNumberFormat="1" applyFont="1" applyFill="1" applyBorder="1" applyAlignment="1"/>
    <xf numFmtId="0" fontId="11" fillId="0" borderId="3" xfId="0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right"/>
    </xf>
    <xf numFmtId="164" fontId="9" fillId="0" borderId="3" xfId="1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1" fontId="13" fillId="0" borderId="3" xfId="1" applyFont="1" applyFill="1" applyBorder="1" applyAlignment="1">
      <alignment vertical="center"/>
    </xf>
    <xf numFmtId="43" fontId="9" fillId="0" borderId="3" xfId="1" applyNumberFormat="1" applyFont="1" applyFill="1" applyBorder="1" applyAlignment="1">
      <alignment vertical="center"/>
    </xf>
    <xf numFmtId="41" fontId="9" fillId="0" borderId="3" xfId="1" applyFont="1" applyFill="1" applyBorder="1" applyAlignment="1">
      <alignment vertical="center"/>
    </xf>
    <xf numFmtId="41" fontId="9" fillId="0" borderId="3" xfId="1" applyNumberFormat="1" applyFont="1" applyFill="1" applyBorder="1" applyAlignment="1">
      <alignment vertical="center"/>
    </xf>
    <xf numFmtId="43" fontId="9" fillId="0" borderId="3" xfId="0" applyNumberFormat="1" applyFont="1" applyFill="1" applyBorder="1" applyAlignment="1">
      <alignment vertical="center"/>
    </xf>
    <xf numFmtId="43" fontId="7" fillId="0" borderId="0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1" fontId="7" fillId="0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vertical="center"/>
    </xf>
    <xf numFmtId="43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0" xfId="1" applyFont="1" applyFill="1" applyBorder="1" applyAlignment="1">
      <alignment vertical="center"/>
    </xf>
    <xf numFmtId="41" fontId="7" fillId="0" borderId="0" xfId="1" applyFont="1" applyFill="1" applyBorder="1" applyAlignment="1">
      <alignment horizontal="center" vertical="center"/>
    </xf>
    <xf numFmtId="41" fontId="9" fillId="0" borderId="0" xfId="1" applyFont="1" applyFill="1" applyBorder="1" applyAlignment="1">
      <alignment vertical="center"/>
    </xf>
    <xf numFmtId="43" fontId="7" fillId="0" borderId="13" xfId="0" applyNumberFormat="1" applyFont="1" applyFill="1" applyBorder="1" applyAlignment="1">
      <alignment vertical="center"/>
    </xf>
    <xf numFmtId="41" fontId="7" fillId="0" borderId="0" xfId="1" applyFont="1" applyFill="1" applyBorder="1" applyAlignment="1">
      <alignment horizontal="left" vertical="top"/>
    </xf>
    <xf numFmtId="0" fontId="7" fillId="0" borderId="13" xfId="0" applyFont="1" applyFill="1" applyBorder="1" applyAlignment="1">
      <alignment vertical="center"/>
    </xf>
    <xf numFmtId="41" fontId="7" fillId="0" borderId="0" xfId="1" applyFont="1" applyFill="1"/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41" fontId="7" fillId="0" borderId="2" xfId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/>
    <xf numFmtId="0" fontId="7" fillId="0" borderId="16" xfId="0" applyFont="1" applyFill="1" applyBorder="1"/>
    <xf numFmtId="0" fontId="7" fillId="0" borderId="17" xfId="0" applyFont="1" applyFill="1" applyBorder="1"/>
    <xf numFmtId="0" fontId="8" fillId="0" borderId="18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3" xfId="0" quotePrefix="1" applyFont="1" applyFill="1" applyBorder="1" applyAlignment="1">
      <alignment horizontal="center" vertical="center" wrapText="1"/>
    </xf>
    <xf numFmtId="4" fontId="8" fillId="3" borderId="3" xfId="1" quotePrefix="1" applyNumberFormat="1" applyFont="1" applyFill="1" applyBorder="1" applyAlignment="1">
      <alignment horizontal="right" vertical="center"/>
    </xf>
    <xf numFmtId="4" fontId="8" fillId="2" borderId="3" xfId="1" quotePrefix="1" applyNumberFormat="1" applyFont="1" applyFill="1" applyBorder="1" applyAlignment="1">
      <alignment horizontal="right" vertical="center"/>
    </xf>
    <xf numFmtId="4" fontId="16" fillId="0" borderId="3" xfId="1" applyNumberFormat="1" applyFont="1" applyFill="1" applyBorder="1" applyAlignment="1">
      <alignment horizontal="right" vertical="center"/>
    </xf>
    <xf numFmtId="41" fontId="16" fillId="0" borderId="3" xfId="1" applyFont="1" applyFill="1" applyBorder="1" applyAlignment="1">
      <alignment horizontal="right" vertical="center"/>
    </xf>
    <xf numFmtId="4" fontId="15" fillId="0" borderId="3" xfId="1" applyNumberFormat="1" applyFont="1" applyFill="1" applyBorder="1" applyAlignment="1">
      <alignment horizontal="right" vertical="center"/>
    </xf>
    <xf numFmtId="43" fontId="16" fillId="0" borderId="3" xfId="1" applyNumberFormat="1" applyFont="1" applyFill="1" applyBorder="1" applyAlignment="1">
      <alignment horizontal="right" vertical="center"/>
    </xf>
    <xf numFmtId="43" fontId="16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6" fillId="0" borderId="3" xfId="0" quotePrefix="1" applyFont="1" applyFill="1" applyBorder="1" applyAlignment="1">
      <alignment horizontal="center" vertical="center" wrapText="1"/>
    </xf>
    <xf numFmtId="4" fontId="16" fillId="3" borderId="3" xfId="1" quotePrefix="1" applyNumberFormat="1" applyFont="1" applyFill="1" applyBorder="1" applyAlignment="1">
      <alignment horizontal="right" vertical="center"/>
    </xf>
    <xf numFmtId="4" fontId="8" fillId="0" borderId="3" xfId="1" quotePrefix="1" applyNumberFormat="1" applyFont="1" applyFill="1" applyBorder="1" applyAlignment="1">
      <alignment horizontal="right" vertical="center"/>
    </xf>
    <xf numFmtId="4" fontId="16" fillId="0" borderId="3" xfId="1" quotePrefix="1" applyNumberFormat="1" applyFont="1" applyFill="1" applyBorder="1" applyAlignment="1">
      <alignment horizontal="right" vertical="center"/>
    </xf>
    <xf numFmtId="4" fontId="15" fillId="0" borderId="3" xfId="1" quotePrefix="1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4" fontId="8" fillId="0" borderId="3" xfId="1" applyNumberFormat="1" applyFont="1" applyFill="1" applyBorder="1" applyAlignment="1">
      <alignment horizontal="right" vertical="center"/>
    </xf>
    <xf numFmtId="43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43" fontId="16" fillId="0" borderId="3" xfId="1" applyNumberFormat="1" applyFont="1" applyFill="1" applyBorder="1" applyAlignment="1">
      <alignment vertical="center"/>
    </xf>
    <xf numFmtId="41" fontId="16" fillId="0" borderId="3" xfId="1" applyFont="1" applyFill="1" applyBorder="1" applyAlignment="1">
      <alignment vertical="center"/>
    </xf>
    <xf numFmtId="41" fontId="16" fillId="0" borderId="3" xfId="1" applyNumberFormat="1" applyFont="1" applyFill="1" applyBorder="1" applyAlignment="1">
      <alignment vertical="center"/>
    </xf>
    <xf numFmtId="43" fontId="16" fillId="0" borderId="3" xfId="0" applyNumberFormat="1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1" fontId="8" fillId="0" borderId="1" xfId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vertical="center"/>
    </xf>
    <xf numFmtId="43" fontId="8" fillId="0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vertical="center"/>
    </xf>
    <xf numFmtId="41" fontId="16" fillId="0" borderId="0" xfId="1" applyFont="1" applyFill="1" applyBorder="1" applyAlignment="1">
      <alignment vertical="center"/>
    </xf>
    <xf numFmtId="43" fontId="8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41" fontId="8" fillId="0" borderId="0" xfId="1" applyFont="1" applyFill="1" applyAlignment="1">
      <alignment horizontal="center" vertical="center"/>
    </xf>
    <xf numFmtId="41" fontId="8" fillId="0" borderId="0" xfId="1" applyFont="1" applyFill="1" applyAlignment="1">
      <alignment vertical="center"/>
    </xf>
    <xf numFmtId="0" fontId="19" fillId="0" borderId="18" xfId="0" applyFont="1" applyFill="1" applyBorder="1" applyAlignment="1">
      <alignment vertical="top"/>
    </xf>
    <xf numFmtId="0" fontId="19" fillId="0" borderId="2" xfId="0" applyFont="1" applyFill="1" applyBorder="1" applyAlignment="1">
      <alignment vertical="top"/>
    </xf>
    <xf numFmtId="0" fontId="19" fillId="0" borderId="2" xfId="0" applyFont="1" applyFill="1" applyBorder="1" applyAlignment="1">
      <alignment horizontal="center" vertical="top"/>
    </xf>
    <xf numFmtId="41" fontId="19" fillId="0" borderId="2" xfId="1" applyFont="1" applyFill="1" applyBorder="1" applyAlignment="1">
      <alignment vertical="top"/>
    </xf>
    <xf numFmtId="0" fontId="19" fillId="0" borderId="14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0" fontId="17" fillId="0" borderId="3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vertical="top"/>
    </xf>
    <xf numFmtId="41" fontId="16" fillId="0" borderId="3" xfId="1" applyFont="1" applyFill="1" applyBorder="1" applyAlignment="1">
      <alignment horizontal="right" vertical="top"/>
    </xf>
    <xf numFmtId="43" fontId="16" fillId="0" borderId="3" xfId="1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43" fontId="8" fillId="0" borderId="3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5" fillId="0" borderId="3" xfId="0" applyFont="1" applyFill="1" applyBorder="1" applyAlignment="1">
      <alignment horizontal="center" vertical="top"/>
    </xf>
    <xf numFmtId="4" fontId="8" fillId="0" borderId="3" xfId="0" quotePrefix="1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vertical="top"/>
    </xf>
    <xf numFmtId="0" fontId="8" fillId="0" borderId="3" xfId="0" quotePrefix="1" applyFont="1" applyFill="1" applyBorder="1" applyAlignment="1">
      <alignment horizontal="right" vertical="top"/>
    </xf>
    <xf numFmtId="164" fontId="16" fillId="0" borderId="3" xfId="1" applyNumberFormat="1" applyFont="1" applyFill="1" applyBorder="1" applyAlignment="1">
      <alignment horizontal="right" vertical="top"/>
    </xf>
    <xf numFmtId="43" fontId="16" fillId="4" borderId="3" xfId="1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right" vertical="center" wrapText="1"/>
    </xf>
    <xf numFmtId="164" fontId="14" fillId="0" borderId="3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top"/>
    </xf>
    <xf numFmtId="43" fontId="8" fillId="0" borderId="0" xfId="0" applyNumberFormat="1" applyFont="1" applyFill="1" applyAlignment="1">
      <alignment vertical="center"/>
    </xf>
    <xf numFmtId="43" fontId="8" fillId="0" borderId="0" xfId="0" applyNumberFormat="1" applyFont="1" applyFill="1" applyAlignment="1">
      <alignment vertical="top"/>
    </xf>
    <xf numFmtId="0" fontId="16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vertical="center"/>
    </xf>
    <xf numFmtId="4" fontId="8" fillId="5" borderId="3" xfId="1" quotePrefix="1" applyNumberFormat="1" applyFont="1" applyFill="1" applyBorder="1" applyAlignment="1">
      <alignment horizontal="right" vertical="center"/>
    </xf>
    <xf numFmtId="0" fontId="8" fillId="5" borderId="3" xfId="0" applyFont="1" applyFill="1" applyBorder="1" applyAlignment="1">
      <alignment vertical="center"/>
    </xf>
    <xf numFmtId="4" fontId="16" fillId="5" borderId="3" xfId="1" quotePrefix="1" applyNumberFormat="1" applyFont="1" applyFill="1" applyBorder="1" applyAlignment="1">
      <alignment horizontal="right" vertical="center"/>
    </xf>
    <xf numFmtId="4" fontId="8" fillId="2" borderId="0" xfId="0" applyNumberFormat="1" applyFont="1" applyFill="1" applyAlignment="1">
      <alignment vertical="center"/>
    </xf>
    <xf numFmtId="43" fontId="8" fillId="0" borderId="0" xfId="2" applyFont="1" applyFill="1" applyAlignment="1">
      <alignment vertical="center"/>
    </xf>
    <xf numFmtId="43" fontId="8" fillId="2" borderId="0" xfId="2" applyFont="1" applyFill="1" applyAlignment="1">
      <alignment vertical="center"/>
    </xf>
    <xf numFmtId="0" fontId="6" fillId="0" borderId="4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0" fontId="6" fillId="0" borderId="2" xfId="0" applyFont="1" applyFill="1" applyBorder="1"/>
    <xf numFmtId="0" fontId="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6" fillId="0" borderId="5" xfId="0" applyNumberFormat="1" applyFont="1" applyFill="1" applyBorder="1"/>
    <xf numFmtId="49" fontId="22" fillId="0" borderId="0" xfId="0" applyNumberFormat="1" applyFont="1" applyFill="1" applyBorder="1" applyAlignment="1"/>
    <xf numFmtId="0" fontId="22" fillId="0" borderId="0" xfId="0" applyFont="1" applyFill="1" applyBorder="1"/>
    <xf numFmtId="164" fontId="6" fillId="0" borderId="0" xfId="1" applyNumberFormat="1" applyFont="1" applyFill="1" applyBorder="1"/>
    <xf numFmtId="41" fontId="22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41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164" fontId="6" fillId="0" borderId="2" xfId="1" applyNumberFormat="1" applyFont="1" applyFill="1" applyBorder="1"/>
    <xf numFmtId="164" fontId="6" fillId="0" borderId="2" xfId="1" applyNumberFormat="1" applyFont="1" applyFill="1" applyBorder="1" applyAlignment="1">
      <alignment horizontal="center"/>
    </xf>
    <xf numFmtId="0" fontId="6" fillId="0" borderId="3" xfId="0" applyFont="1" applyFill="1" applyBorder="1"/>
    <xf numFmtId="0" fontId="6" fillId="0" borderId="6" xfId="0" applyFont="1" applyFill="1" applyBorder="1"/>
    <xf numFmtId="164" fontId="6" fillId="0" borderId="6" xfId="1" applyNumberFormat="1" applyFont="1" applyFill="1" applyBorder="1"/>
    <xf numFmtId="164" fontId="6" fillId="0" borderId="6" xfId="1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1" xfId="1" applyNumberFormat="1" applyFont="1" applyFill="1" applyBorder="1"/>
    <xf numFmtId="164" fontId="6" fillId="0" borderId="1" xfId="1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left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1" fontId="16" fillId="0" borderId="3" xfId="1" quotePrefix="1" applyFont="1" applyFill="1" applyBorder="1" applyAlignment="1">
      <alignment horizontal="right" vertical="top"/>
    </xf>
    <xf numFmtId="43" fontId="8" fillId="5" borderId="0" xfId="0" applyNumberFormat="1" applyFont="1" applyFill="1" applyAlignment="1">
      <alignment vertical="top"/>
    </xf>
    <xf numFmtId="0" fontId="16" fillId="0" borderId="3" xfId="0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top"/>
    </xf>
    <xf numFmtId="0" fontId="15" fillId="3" borderId="3" xfId="0" applyFont="1" applyFill="1" applyBorder="1" applyAlignment="1">
      <alignment vertical="center"/>
    </xf>
    <xf numFmtId="4" fontId="8" fillId="6" borderId="3" xfId="1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64" fontId="16" fillId="0" borderId="3" xfId="1" applyNumberFormat="1" applyFont="1" applyFill="1" applyBorder="1" applyAlignment="1">
      <alignment horizontal="right" vertical="center"/>
    </xf>
    <xf numFmtId="43" fontId="16" fillId="0" borderId="3" xfId="2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vertical="top"/>
    </xf>
    <xf numFmtId="43" fontId="16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1" fontId="16" fillId="0" borderId="3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41" fontId="8" fillId="0" borderId="3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1" fontId="16" fillId="0" borderId="4" xfId="1" applyFont="1" applyFill="1" applyBorder="1" applyAlignment="1">
      <alignment horizontal="center" vertical="center" wrapText="1"/>
    </xf>
    <xf numFmtId="41" fontId="16" fillId="0" borderId="7" xfId="1" applyFont="1" applyFill="1" applyBorder="1" applyAlignment="1">
      <alignment horizontal="center" vertical="center" wrapText="1"/>
    </xf>
    <xf numFmtId="41" fontId="8" fillId="0" borderId="0" xfId="1" applyFont="1" applyFill="1" applyAlignment="1">
      <alignment horizontal="center" vertical="center"/>
    </xf>
    <xf numFmtId="41" fontId="14" fillId="0" borderId="3" xfId="1" applyFont="1" applyFill="1" applyBorder="1" applyAlignment="1">
      <alignment horizontal="center" vertical="center"/>
    </xf>
    <xf numFmtId="41" fontId="8" fillId="0" borderId="3" xfId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/>
    </xf>
    <xf numFmtId="164" fontId="22" fillId="0" borderId="0" xfId="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22" fillId="0" borderId="0" xfId="1" applyNumberFormat="1" applyFont="1" applyFill="1" applyBorder="1" applyAlignment="1">
      <alignment horizontal="left" vertical="top"/>
    </xf>
    <xf numFmtId="164" fontId="5" fillId="0" borderId="0" xfId="1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1" fontId="9" fillId="0" borderId="3" xfId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center"/>
    </xf>
    <xf numFmtId="41" fontId="7" fillId="0" borderId="1" xfId="1" applyFont="1" applyFill="1" applyBorder="1" applyAlignment="1">
      <alignment horizontal="center" vertical="center"/>
    </xf>
    <xf numFmtId="41" fontId="7" fillId="0" borderId="0" xfId="1" applyFont="1" applyFill="1" applyBorder="1" applyAlignment="1">
      <alignment horizontal="center" vertical="center"/>
    </xf>
    <xf numFmtId="41" fontId="7" fillId="0" borderId="0" xfId="1" applyFont="1" applyFill="1" applyAlignment="1">
      <alignment horizontal="center" vertical="center"/>
    </xf>
    <xf numFmtId="41" fontId="13" fillId="0" borderId="0" xfId="1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1" fontId="7" fillId="0" borderId="3" xfId="1" applyFont="1" applyFill="1" applyBorder="1" applyAlignment="1">
      <alignment horizontal="center" vertical="center" wrapText="1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.GAJI%20BARU%202018/AP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UARI"/>
      <sheetName val="AMPLOP OK"/>
      <sheetName val="PEBRUARI"/>
      <sheetName val="APRIL"/>
    </sheetNames>
    <sheetDataSet>
      <sheetData sheetId="0" refreshError="1">
        <row r="7">
          <cell r="C7" t="str">
            <v>0202074655</v>
          </cell>
          <cell r="E7">
            <v>4310202.72</v>
          </cell>
        </row>
        <row r="8">
          <cell r="C8" t="str">
            <v>0202436803</v>
          </cell>
          <cell r="E8">
            <v>3367685.24</v>
          </cell>
        </row>
        <row r="9">
          <cell r="C9" t="str">
            <v>0202036455</v>
          </cell>
          <cell r="E9">
            <v>2021637.1</v>
          </cell>
          <cell r="H9">
            <v>50000</v>
          </cell>
        </row>
        <row r="10">
          <cell r="C10" t="str">
            <v>0202092111</v>
          </cell>
        </row>
        <row r="11">
          <cell r="C11" t="str">
            <v>0202315566</v>
          </cell>
          <cell r="E11">
            <v>2847680.55</v>
          </cell>
        </row>
        <row r="12">
          <cell r="C12" t="str">
            <v>0202710581</v>
          </cell>
          <cell r="E12">
            <v>2329617.91</v>
          </cell>
        </row>
        <row r="13">
          <cell r="C13" t="str">
            <v>0202475914</v>
          </cell>
          <cell r="F13">
            <v>3036900</v>
          </cell>
        </row>
        <row r="14">
          <cell r="C14" t="str">
            <v>0202399827</v>
          </cell>
          <cell r="H14">
            <v>50000</v>
          </cell>
        </row>
        <row r="15">
          <cell r="C15" t="str">
            <v>0202074833</v>
          </cell>
        </row>
        <row r="16">
          <cell r="C16" t="str">
            <v>0202492746</v>
          </cell>
        </row>
        <row r="17">
          <cell r="C17" t="str">
            <v>0202493769</v>
          </cell>
        </row>
        <row r="18">
          <cell r="C18" t="str">
            <v>0202087266</v>
          </cell>
          <cell r="H18">
            <v>467800</v>
          </cell>
        </row>
        <row r="20">
          <cell r="C20" t="str">
            <v>0202832628</v>
          </cell>
        </row>
        <row r="21">
          <cell r="C21" t="str">
            <v>0202838863</v>
          </cell>
        </row>
        <row r="22">
          <cell r="C22" t="str">
            <v>0202814042</v>
          </cell>
        </row>
        <row r="25">
          <cell r="C25" t="str">
            <v>0202839738</v>
          </cell>
        </row>
        <row r="26">
          <cell r="C26" t="str">
            <v>0202499783</v>
          </cell>
        </row>
        <row r="27">
          <cell r="C27" t="str">
            <v>0932008319</v>
          </cell>
        </row>
        <row r="29">
          <cell r="C29" t="str">
            <v>0202501486</v>
          </cell>
          <cell r="H29">
            <v>50000</v>
          </cell>
        </row>
        <row r="30">
          <cell r="C30" t="str">
            <v>0202663508</v>
          </cell>
          <cell r="H30">
            <v>50000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46"/>
  <sheetViews>
    <sheetView showGridLines="0" tabSelected="1" view="pageBreakPreview" topLeftCell="D15" zoomScale="80" zoomScaleSheetLayoutView="80" workbookViewId="0">
      <selection activeCell="M19" sqref="M19"/>
    </sheetView>
  </sheetViews>
  <sheetFormatPr defaultRowHeight="15" x14ac:dyDescent="0.25"/>
  <cols>
    <col min="1" max="1" width="9.7109375" style="82" customWidth="1"/>
    <col min="2" max="2" width="35.7109375" style="83" customWidth="1"/>
    <col min="3" max="3" width="20.28515625" style="83" customWidth="1"/>
    <col min="4" max="4" width="23.140625" style="128" customWidth="1"/>
    <col min="5" max="5" width="20" style="129" customWidth="1"/>
    <col min="6" max="6" width="9.85546875" style="129" customWidth="1"/>
    <col min="7" max="7" width="0.5703125" style="129" hidden="1" customWidth="1"/>
    <col min="8" max="8" width="18.140625" style="129" customWidth="1"/>
    <col min="9" max="9" width="12" style="129" hidden="1" customWidth="1"/>
    <col min="10" max="10" width="14.5703125" style="129" customWidth="1"/>
    <col min="11" max="11" width="12.42578125" style="129" customWidth="1"/>
    <col min="12" max="12" width="13.7109375" style="129" hidden="1" customWidth="1"/>
    <col min="13" max="13" width="16" style="129" customWidth="1"/>
    <col min="14" max="14" width="19.42578125" style="129" customWidth="1"/>
    <col min="15" max="15" width="20.85546875" style="129" customWidth="1"/>
    <col min="16" max="16" width="20.85546875" style="83" customWidth="1"/>
    <col min="17" max="17" width="23.140625" style="83" bestFit="1" customWidth="1"/>
    <col min="18" max="18" width="25" style="84" customWidth="1"/>
    <col min="19" max="19" width="30.7109375" style="83" customWidth="1"/>
    <col min="20" max="20" width="23" style="83" customWidth="1"/>
    <col min="21" max="21" width="17.85546875" style="83" customWidth="1"/>
    <col min="22" max="23" width="12.5703125" style="83" bestFit="1" customWidth="1"/>
    <col min="24" max="24" width="9.42578125" style="83" bestFit="1" customWidth="1"/>
    <col min="25" max="25" width="12.7109375" style="83" bestFit="1" customWidth="1"/>
    <col min="26" max="26" width="14" style="83" customWidth="1"/>
    <col min="27" max="27" width="22.42578125" style="83" customWidth="1"/>
    <col min="28" max="28" width="9.42578125" style="83" bestFit="1" customWidth="1"/>
    <col min="29" max="29" width="13.85546875" style="83" bestFit="1" customWidth="1"/>
    <col min="30" max="16384" width="9.140625" style="83"/>
  </cols>
  <sheetData>
    <row r="1" spans="1:29" ht="23.25" customHeight="1" x14ac:dyDescent="0.25"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29" ht="22.5" customHeight="1" x14ac:dyDescent="0.25">
      <c r="A2" s="150"/>
      <c r="B2" s="218" t="s">
        <v>88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106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 ht="22.5" customHeight="1" x14ac:dyDescent="0.25">
      <c r="A3" s="211" t="s">
        <v>0</v>
      </c>
      <c r="B3" s="211" t="s">
        <v>1</v>
      </c>
      <c r="C3" s="211" t="s">
        <v>35</v>
      </c>
      <c r="D3" s="213" t="s">
        <v>2</v>
      </c>
      <c r="E3" s="213" t="s">
        <v>3</v>
      </c>
      <c r="F3" s="213"/>
      <c r="G3" s="213"/>
      <c r="H3" s="213"/>
      <c r="I3" s="213"/>
      <c r="J3" s="213"/>
      <c r="K3" s="213"/>
      <c r="L3" s="213"/>
      <c r="M3" s="213"/>
      <c r="N3" s="213"/>
      <c r="O3" s="213" t="s">
        <v>9</v>
      </c>
      <c r="P3" s="211" t="s">
        <v>10</v>
      </c>
      <c r="Q3" s="85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ht="22.5" customHeight="1" x14ac:dyDescent="0.25">
      <c r="A4" s="211"/>
      <c r="B4" s="211"/>
      <c r="C4" s="214"/>
      <c r="D4" s="213"/>
      <c r="E4" s="210" t="s">
        <v>4</v>
      </c>
      <c r="F4" s="210" t="s">
        <v>5</v>
      </c>
      <c r="G4" s="212" t="s">
        <v>36</v>
      </c>
      <c r="H4" s="210" t="s">
        <v>6</v>
      </c>
      <c r="I4" s="210" t="s">
        <v>7</v>
      </c>
      <c r="J4" s="210"/>
      <c r="K4" s="210" t="s">
        <v>24</v>
      </c>
      <c r="L4" s="210" t="s">
        <v>8</v>
      </c>
      <c r="M4" s="215" t="s">
        <v>89</v>
      </c>
      <c r="N4" s="212" t="s">
        <v>34</v>
      </c>
      <c r="O4" s="213"/>
      <c r="P4" s="211"/>
      <c r="Q4" s="85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</row>
    <row r="5" spans="1:29" ht="22.5" customHeight="1" x14ac:dyDescent="0.25">
      <c r="A5" s="211"/>
      <c r="B5" s="211"/>
      <c r="C5" s="214"/>
      <c r="D5" s="213"/>
      <c r="E5" s="210"/>
      <c r="F5" s="210"/>
      <c r="G5" s="212"/>
      <c r="H5" s="210"/>
      <c r="I5" s="210"/>
      <c r="J5" s="210"/>
      <c r="K5" s="210"/>
      <c r="L5" s="210"/>
      <c r="M5" s="216"/>
      <c r="N5" s="212"/>
      <c r="O5" s="213"/>
      <c r="P5" s="211"/>
      <c r="Q5" s="85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ht="22.5" customHeight="1" x14ac:dyDescent="0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8">
        <v>7</v>
      </c>
      <c r="H6" s="87">
        <v>8</v>
      </c>
      <c r="I6" s="87">
        <v>9</v>
      </c>
      <c r="J6" s="87">
        <v>10</v>
      </c>
      <c r="K6" s="87">
        <v>11</v>
      </c>
      <c r="L6" s="87">
        <v>12</v>
      </c>
      <c r="M6" s="203">
        <v>12</v>
      </c>
      <c r="N6" s="87">
        <v>13</v>
      </c>
      <c r="O6" s="87">
        <v>14</v>
      </c>
      <c r="P6" s="87">
        <v>15</v>
      </c>
      <c r="Q6" s="89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</row>
    <row r="7" spans="1:29" ht="22.5" customHeight="1" x14ac:dyDescent="0.25">
      <c r="A7" s="194">
        <v>1</v>
      </c>
      <c r="B7" s="158" t="s">
        <v>79</v>
      </c>
      <c r="C7" s="91" t="str">
        <f>[1]FEBRUARI!C7</f>
        <v>0202074655</v>
      </c>
      <c r="D7" s="151">
        <v>5751900</v>
      </c>
      <c r="E7" s="93">
        <v>2311578.96</v>
      </c>
      <c r="F7" s="94">
        <v>0</v>
      </c>
      <c r="G7" s="95">
        <v>0</v>
      </c>
      <c r="H7" s="96">
        <v>0</v>
      </c>
      <c r="I7" s="95"/>
      <c r="J7" s="96">
        <v>2000</v>
      </c>
      <c r="K7" s="96">
        <v>3000</v>
      </c>
      <c r="L7" s="95"/>
      <c r="M7" s="205">
        <v>15000</v>
      </c>
      <c r="N7" s="96">
        <v>3419371.06</v>
      </c>
      <c r="O7" s="97">
        <f t="shared" ref="O7:O24" si="0">SUM(E7:N7)</f>
        <v>5750950.0199999996</v>
      </c>
      <c r="P7" s="98">
        <f>D7-O7</f>
        <v>949.98000000044703</v>
      </c>
      <c r="Q7" s="154"/>
    </row>
    <row r="8" spans="1:29" ht="22.5" customHeight="1" x14ac:dyDescent="0.25">
      <c r="A8" s="194">
        <v>2</v>
      </c>
      <c r="B8" s="158" t="s">
        <v>49</v>
      </c>
      <c r="C8" s="91" t="str">
        <f>[1]FEBRUARI!C8</f>
        <v>0202436803</v>
      </c>
      <c r="D8" s="92">
        <v>4808800</v>
      </c>
      <c r="E8" s="93">
        <f>[1]FEBRUARI!E8</f>
        <v>3367685.24</v>
      </c>
      <c r="F8" s="94">
        <v>0</v>
      </c>
      <c r="G8" s="95">
        <v>0</v>
      </c>
      <c r="H8" s="96">
        <v>1311500</v>
      </c>
      <c r="I8" s="95"/>
      <c r="J8" s="96">
        <v>2000</v>
      </c>
      <c r="K8" s="96">
        <v>3000</v>
      </c>
      <c r="L8" s="95"/>
      <c r="M8" s="205">
        <v>15000</v>
      </c>
      <c r="N8" s="96">
        <v>0</v>
      </c>
      <c r="O8" s="97">
        <f t="shared" si="0"/>
        <v>4699185.24</v>
      </c>
      <c r="P8" s="98">
        <v>109614.76</v>
      </c>
      <c r="Q8" s="154"/>
    </row>
    <row r="9" spans="1:29" ht="22.5" customHeight="1" x14ac:dyDescent="0.25">
      <c r="A9" s="194">
        <v>3</v>
      </c>
      <c r="B9" s="159" t="s">
        <v>50</v>
      </c>
      <c r="C9" s="100" t="str">
        <f>[1]FEBRUARI!C9</f>
        <v>0202036455</v>
      </c>
      <c r="D9" s="92">
        <v>4126800</v>
      </c>
      <c r="E9" s="161">
        <f>[1]FEBRUARI!E9</f>
        <v>2021637.1</v>
      </c>
      <c r="F9" s="94">
        <v>0</v>
      </c>
      <c r="G9" s="95">
        <v>0</v>
      </c>
      <c r="H9" s="96">
        <v>50000</v>
      </c>
      <c r="I9" s="95"/>
      <c r="J9" s="96">
        <v>2000</v>
      </c>
      <c r="K9" s="96">
        <v>3000</v>
      </c>
      <c r="L9" s="95"/>
      <c r="M9" s="205">
        <v>15000</v>
      </c>
      <c r="N9" s="96">
        <v>0</v>
      </c>
      <c r="O9" s="97">
        <f t="shared" si="0"/>
        <v>2091637.1</v>
      </c>
      <c r="P9" s="98">
        <v>2035162.9</v>
      </c>
      <c r="Q9" s="154"/>
    </row>
    <row r="10" spans="1:29" ht="22.5" customHeight="1" x14ac:dyDescent="0.25">
      <c r="A10" s="194">
        <v>4</v>
      </c>
      <c r="B10" s="156" t="s">
        <v>52</v>
      </c>
      <c r="C10" s="101" t="str">
        <f>[1]FEBRUARI!C10</f>
        <v>0202092111</v>
      </c>
      <c r="D10" s="102">
        <v>4694200</v>
      </c>
      <c r="E10" s="93">
        <v>1881315.29</v>
      </c>
      <c r="F10" s="94">
        <v>0</v>
      </c>
      <c r="G10" s="95">
        <v>0</v>
      </c>
      <c r="H10" s="96">
        <v>2079750</v>
      </c>
      <c r="I10" s="95"/>
      <c r="J10" s="96">
        <v>2000</v>
      </c>
      <c r="K10" s="96">
        <v>3000</v>
      </c>
      <c r="L10" s="95"/>
      <c r="M10" s="205">
        <v>15000</v>
      </c>
      <c r="N10" s="96">
        <v>0</v>
      </c>
      <c r="O10" s="97">
        <f t="shared" si="0"/>
        <v>3981065.29</v>
      </c>
      <c r="P10" s="98">
        <v>713134.71</v>
      </c>
      <c r="Q10" s="154"/>
    </row>
    <row r="11" spans="1:29" ht="22.5" customHeight="1" x14ac:dyDescent="0.25">
      <c r="A11" s="194">
        <v>5</v>
      </c>
      <c r="B11" s="156" t="s">
        <v>53</v>
      </c>
      <c r="C11" s="101" t="str">
        <f>[1]FEBRUARI!C11</f>
        <v>0202315566</v>
      </c>
      <c r="D11" s="103">
        <v>4480400</v>
      </c>
      <c r="E11" s="93">
        <f>[1]FEBRUARI!E11</f>
        <v>2847680.55</v>
      </c>
      <c r="F11" s="104">
        <v>0</v>
      </c>
      <c r="G11" s="95">
        <v>0</v>
      </c>
      <c r="H11" s="96">
        <v>0</v>
      </c>
      <c r="I11" s="95"/>
      <c r="J11" s="96">
        <v>2000</v>
      </c>
      <c r="K11" s="96">
        <v>3000</v>
      </c>
      <c r="L11" s="95"/>
      <c r="M11" s="205">
        <v>15000</v>
      </c>
      <c r="N11" s="96">
        <v>610000</v>
      </c>
      <c r="O11" s="97">
        <f t="shared" si="0"/>
        <v>3477680.55</v>
      </c>
      <c r="P11" s="98">
        <v>1002719.45</v>
      </c>
      <c r="Q11" s="154"/>
    </row>
    <row r="12" spans="1:29" ht="22.5" customHeight="1" x14ac:dyDescent="0.25">
      <c r="A12" s="194">
        <v>6</v>
      </c>
      <c r="B12" s="156" t="s">
        <v>54</v>
      </c>
      <c r="C12" s="101" t="str">
        <f>[1]FEBRUARI!C12</f>
        <v>0202710581</v>
      </c>
      <c r="D12" s="103">
        <v>4480400</v>
      </c>
      <c r="E12" s="93">
        <f>[1]FEBRUARI!E12</f>
        <v>2329617.91</v>
      </c>
      <c r="F12" s="104">
        <v>0</v>
      </c>
      <c r="G12" s="95">
        <v>0</v>
      </c>
      <c r="H12" s="96">
        <v>1196700</v>
      </c>
      <c r="I12" s="95"/>
      <c r="J12" s="96">
        <v>2000</v>
      </c>
      <c r="K12" s="96">
        <v>3000</v>
      </c>
      <c r="L12" s="95"/>
      <c r="M12" s="205">
        <v>15000</v>
      </c>
      <c r="N12" s="96">
        <v>0</v>
      </c>
      <c r="O12" s="97">
        <f t="shared" si="0"/>
        <v>3546317.91</v>
      </c>
      <c r="P12" s="98">
        <v>934082.48</v>
      </c>
      <c r="Q12" s="154"/>
    </row>
    <row r="13" spans="1:29" ht="22.5" customHeight="1" x14ac:dyDescent="0.25">
      <c r="A13" s="194">
        <v>7</v>
      </c>
      <c r="B13" s="159" t="s">
        <v>56</v>
      </c>
      <c r="C13" s="101" t="str">
        <f>[1]FEBRUARI!C14</f>
        <v>0202399827</v>
      </c>
      <c r="D13" s="104">
        <v>3915000</v>
      </c>
      <c r="E13" s="163">
        <v>1970901.73</v>
      </c>
      <c r="F13" s="94">
        <v>0</v>
      </c>
      <c r="G13" s="95">
        <v>0</v>
      </c>
      <c r="H13" s="96">
        <v>431500</v>
      </c>
      <c r="I13" s="95"/>
      <c r="J13" s="96">
        <v>2000</v>
      </c>
      <c r="K13" s="96">
        <v>3000</v>
      </c>
      <c r="L13" s="95"/>
      <c r="M13" s="205">
        <v>15000</v>
      </c>
      <c r="N13" s="96">
        <v>0</v>
      </c>
      <c r="O13" s="97">
        <f t="shared" si="0"/>
        <v>2422401.73</v>
      </c>
      <c r="P13" s="98">
        <v>1492598.27</v>
      </c>
      <c r="Q13" s="154"/>
    </row>
    <row r="14" spans="1:29" ht="22.5" customHeight="1" x14ac:dyDescent="0.25">
      <c r="A14" s="194">
        <v>8</v>
      </c>
      <c r="B14" s="159" t="s">
        <v>37</v>
      </c>
      <c r="C14" s="101" t="str">
        <f>[1]FEBRUARI!C15</f>
        <v>0202074833</v>
      </c>
      <c r="D14" s="103">
        <v>4368600</v>
      </c>
      <c r="E14" s="161">
        <v>1771338.99</v>
      </c>
      <c r="F14" s="94">
        <v>0</v>
      </c>
      <c r="G14" s="95">
        <v>0</v>
      </c>
      <c r="H14" s="96">
        <v>970300</v>
      </c>
      <c r="I14" s="95"/>
      <c r="J14" s="96">
        <v>2000</v>
      </c>
      <c r="K14" s="96">
        <v>3000</v>
      </c>
      <c r="L14" s="95"/>
      <c r="M14" s="205">
        <v>15000</v>
      </c>
      <c r="N14" s="96">
        <v>1168836.1499999999</v>
      </c>
      <c r="O14" s="97">
        <f t="shared" si="0"/>
        <v>3930475.14</v>
      </c>
      <c r="P14" s="98">
        <v>438124.86</v>
      </c>
      <c r="Q14" s="154"/>
    </row>
    <row r="15" spans="1:29" ht="22.5" customHeight="1" x14ac:dyDescent="0.25">
      <c r="A15" s="204">
        <v>9</v>
      </c>
      <c r="B15" s="159" t="s">
        <v>92</v>
      </c>
      <c r="C15" s="101" t="s">
        <v>90</v>
      </c>
      <c r="D15" s="103">
        <v>3599300</v>
      </c>
      <c r="E15" s="161" t="s">
        <v>91</v>
      </c>
      <c r="F15" s="94">
        <v>0</v>
      </c>
      <c r="G15" s="95"/>
      <c r="H15" s="96">
        <v>0</v>
      </c>
      <c r="I15" s="95"/>
      <c r="J15" s="96">
        <v>2000</v>
      </c>
      <c r="K15" s="96">
        <v>3000</v>
      </c>
      <c r="L15" s="95"/>
      <c r="M15" s="205">
        <v>15000</v>
      </c>
      <c r="N15" s="96">
        <v>0</v>
      </c>
      <c r="O15" s="97">
        <v>20000</v>
      </c>
      <c r="P15" s="98">
        <v>3579300</v>
      </c>
      <c r="Q15" s="154"/>
    </row>
    <row r="16" spans="1:29" ht="22.5" customHeight="1" x14ac:dyDescent="0.25">
      <c r="A16" s="194">
        <v>10</v>
      </c>
      <c r="B16" s="159" t="s">
        <v>57</v>
      </c>
      <c r="C16" s="101" t="str">
        <f>[1]FEBRUARI!C16</f>
        <v>0202492746</v>
      </c>
      <c r="D16" s="104">
        <v>4650700</v>
      </c>
      <c r="E16" s="161">
        <v>2344178.5699999998</v>
      </c>
      <c r="F16" s="94">
        <v>0</v>
      </c>
      <c r="G16" s="95">
        <v>0</v>
      </c>
      <c r="H16" s="96">
        <v>0</v>
      </c>
      <c r="I16" s="95"/>
      <c r="J16" s="96">
        <v>2000</v>
      </c>
      <c r="K16" s="96">
        <v>3000</v>
      </c>
      <c r="L16" s="95"/>
      <c r="M16" s="205">
        <v>15000</v>
      </c>
      <c r="N16" s="96">
        <v>0</v>
      </c>
      <c r="O16" s="97">
        <v>20000</v>
      </c>
      <c r="P16" s="98">
        <v>2281523.4300000002</v>
      </c>
      <c r="Q16" s="154"/>
    </row>
    <row r="17" spans="1:18" ht="22.5" customHeight="1" x14ac:dyDescent="0.25">
      <c r="A17" s="194">
        <v>11</v>
      </c>
      <c r="B17" s="99" t="s">
        <v>38</v>
      </c>
      <c r="C17" s="101" t="str">
        <f>[1]FEBRUARI!C17</f>
        <v>0202493769</v>
      </c>
      <c r="D17" s="104">
        <v>4236000</v>
      </c>
      <c r="E17" s="105">
        <v>0</v>
      </c>
      <c r="F17" s="94">
        <v>0</v>
      </c>
      <c r="G17" s="95">
        <v>0</v>
      </c>
      <c r="H17" s="96">
        <v>0</v>
      </c>
      <c r="I17" s="95"/>
      <c r="J17" s="96">
        <v>2000</v>
      </c>
      <c r="K17" s="96">
        <v>3000</v>
      </c>
      <c r="L17" s="95"/>
      <c r="M17" s="205">
        <v>15000</v>
      </c>
      <c r="N17" s="96">
        <v>0</v>
      </c>
      <c r="O17" s="97">
        <f t="shared" si="0"/>
        <v>20000</v>
      </c>
      <c r="P17" s="98">
        <v>4216000</v>
      </c>
      <c r="Q17" s="154"/>
    </row>
    <row r="18" spans="1:18" ht="22.5" customHeight="1" x14ac:dyDescent="0.25">
      <c r="A18" s="194">
        <v>12</v>
      </c>
      <c r="B18" s="156" t="s">
        <v>41</v>
      </c>
      <c r="C18" s="91" t="str">
        <f>[1]FEBRUARI!C26</f>
        <v>0202499783</v>
      </c>
      <c r="D18" s="104">
        <v>3503700</v>
      </c>
      <c r="E18" s="93">
        <v>2133028.73</v>
      </c>
      <c r="F18" s="94">
        <v>0</v>
      </c>
      <c r="G18" s="95">
        <v>0</v>
      </c>
      <c r="H18" s="96">
        <v>0</v>
      </c>
      <c r="I18" s="95"/>
      <c r="J18" s="96">
        <v>2000</v>
      </c>
      <c r="K18" s="96">
        <v>3000</v>
      </c>
      <c r="L18" s="95"/>
      <c r="M18" s="205">
        <v>15000</v>
      </c>
      <c r="N18" s="96">
        <v>0</v>
      </c>
      <c r="O18" s="97">
        <f t="shared" si="0"/>
        <v>2153028.73</v>
      </c>
      <c r="P18" s="98">
        <v>1350671.27</v>
      </c>
      <c r="Q18" s="154"/>
    </row>
    <row r="19" spans="1:18" ht="22.5" customHeight="1" x14ac:dyDescent="0.25">
      <c r="A19" s="194">
        <v>13</v>
      </c>
      <c r="B19" s="159" t="s">
        <v>59</v>
      </c>
      <c r="C19" s="101" t="str">
        <f>[1]FEBRUARI!C20</f>
        <v>0202832628</v>
      </c>
      <c r="D19" s="104">
        <v>3360200</v>
      </c>
      <c r="E19" s="161">
        <v>1770219.13</v>
      </c>
      <c r="F19" s="94">
        <v>0</v>
      </c>
      <c r="G19" s="95">
        <v>0</v>
      </c>
      <c r="H19" s="96">
        <v>0</v>
      </c>
      <c r="I19" s="95"/>
      <c r="J19" s="96">
        <v>2000</v>
      </c>
      <c r="K19" s="96">
        <v>3000</v>
      </c>
      <c r="L19" s="95"/>
      <c r="M19" s="205">
        <v>15000</v>
      </c>
      <c r="N19" s="96">
        <v>0</v>
      </c>
      <c r="O19" s="97">
        <f t="shared" si="0"/>
        <v>1790219.13</v>
      </c>
      <c r="P19" s="98">
        <v>1569980.87</v>
      </c>
      <c r="Q19" s="154"/>
    </row>
    <row r="20" spans="1:18" ht="22.5" customHeight="1" x14ac:dyDescent="0.25">
      <c r="A20" s="194">
        <v>14</v>
      </c>
      <c r="B20" s="159" t="s">
        <v>93</v>
      </c>
      <c r="C20" s="101" t="str">
        <f>[1]FEBRUARI!C21</f>
        <v>0202838863</v>
      </c>
      <c r="D20" s="104">
        <v>3372500</v>
      </c>
      <c r="E20" s="161">
        <v>1609649.74</v>
      </c>
      <c r="F20" s="94">
        <v>0</v>
      </c>
      <c r="G20" s="95">
        <v>0</v>
      </c>
      <c r="H20" s="96">
        <v>0</v>
      </c>
      <c r="I20" s="95"/>
      <c r="J20" s="96">
        <v>2000</v>
      </c>
      <c r="K20" s="96">
        <v>3000</v>
      </c>
      <c r="L20" s="95"/>
      <c r="M20" s="205">
        <v>15000</v>
      </c>
      <c r="N20" s="96">
        <v>0</v>
      </c>
      <c r="O20" s="97">
        <f t="shared" si="0"/>
        <v>1629649.74</v>
      </c>
      <c r="P20" s="98">
        <v>1742850.26</v>
      </c>
      <c r="Q20" s="154"/>
    </row>
    <row r="21" spans="1:18" ht="22.5" customHeight="1" x14ac:dyDescent="0.25">
      <c r="A21" s="194">
        <v>15</v>
      </c>
      <c r="B21" s="159" t="s">
        <v>39</v>
      </c>
      <c r="C21" s="101" t="str">
        <f>[1]FEBRUARI!C22</f>
        <v>0202814042</v>
      </c>
      <c r="D21" s="104">
        <v>3500400</v>
      </c>
      <c r="E21" s="161">
        <v>2757425.7</v>
      </c>
      <c r="F21" s="94">
        <v>0</v>
      </c>
      <c r="G21" s="95">
        <v>0</v>
      </c>
      <c r="H21" s="96">
        <v>0</v>
      </c>
      <c r="I21" s="95"/>
      <c r="J21" s="96">
        <v>2000</v>
      </c>
      <c r="K21" s="96">
        <v>3000</v>
      </c>
      <c r="L21" s="95"/>
      <c r="M21" s="205">
        <v>15000</v>
      </c>
      <c r="N21" s="96">
        <v>0</v>
      </c>
      <c r="O21" s="97">
        <f t="shared" si="0"/>
        <v>2777425.7</v>
      </c>
      <c r="P21" s="98">
        <v>722974.3</v>
      </c>
      <c r="Q21" s="154"/>
    </row>
    <row r="22" spans="1:18" ht="22.5" customHeight="1" x14ac:dyDescent="0.25">
      <c r="A22" s="194">
        <v>16</v>
      </c>
      <c r="B22" s="159" t="s">
        <v>42</v>
      </c>
      <c r="C22" s="101" t="str">
        <f>[1]FEBRUARI!C27</f>
        <v>0932008319</v>
      </c>
      <c r="D22" s="104">
        <v>3054000</v>
      </c>
      <c r="E22" s="161">
        <v>1248012.05</v>
      </c>
      <c r="F22" s="94">
        <v>0</v>
      </c>
      <c r="G22" s="95">
        <v>0</v>
      </c>
      <c r="H22" s="96">
        <v>0</v>
      </c>
      <c r="I22" s="95"/>
      <c r="J22" s="96">
        <v>2000</v>
      </c>
      <c r="K22" s="96">
        <v>3000</v>
      </c>
      <c r="L22" s="95"/>
      <c r="M22" s="205">
        <v>15000</v>
      </c>
      <c r="N22" s="96">
        <v>0</v>
      </c>
      <c r="O22" s="97">
        <f t="shared" si="0"/>
        <v>1268012.05</v>
      </c>
      <c r="P22" s="98">
        <v>1785967.95</v>
      </c>
      <c r="Q22" s="154"/>
    </row>
    <row r="23" spans="1:18" ht="22.5" customHeight="1" x14ac:dyDescent="0.25">
      <c r="A23" s="194">
        <v>17</v>
      </c>
      <c r="B23" s="162" t="s">
        <v>43</v>
      </c>
      <c r="C23" s="100" t="str">
        <f>[1]FEBRUARI!C29</f>
        <v>0202501486</v>
      </c>
      <c r="D23" s="103">
        <v>2907700</v>
      </c>
      <c r="E23" s="161">
        <v>2239478.59</v>
      </c>
      <c r="F23" s="94">
        <v>0</v>
      </c>
      <c r="G23" s="95">
        <v>0</v>
      </c>
      <c r="H23" s="107">
        <f>[1]FEBRUARI!H29</f>
        <v>50000</v>
      </c>
      <c r="I23" s="95"/>
      <c r="J23" s="96">
        <v>2000</v>
      </c>
      <c r="K23" s="96">
        <v>3000</v>
      </c>
      <c r="L23" s="95"/>
      <c r="M23" s="205">
        <v>15000</v>
      </c>
      <c r="N23" s="96">
        <v>444100</v>
      </c>
      <c r="O23" s="97">
        <f t="shared" si="0"/>
        <v>2753578.59</v>
      </c>
      <c r="P23" s="98">
        <v>154121.41</v>
      </c>
      <c r="Q23" s="154"/>
    </row>
    <row r="24" spans="1:18" ht="22.5" customHeight="1" x14ac:dyDescent="0.25">
      <c r="A24" s="194">
        <v>18</v>
      </c>
      <c r="B24" s="162" t="s">
        <v>61</v>
      </c>
      <c r="C24" s="100" t="str">
        <f>[1]FEBRUARI!C30</f>
        <v>0202663508</v>
      </c>
      <c r="D24" s="103">
        <v>3091200</v>
      </c>
      <c r="E24" s="161">
        <v>1684697.59</v>
      </c>
      <c r="F24" s="94">
        <v>0</v>
      </c>
      <c r="G24" s="95">
        <v>0</v>
      </c>
      <c r="H24" s="94">
        <v>845600</v>
      </c>
      <c r="I24" s="95"/>
      <c r="J24" s="96">
        <v>2000</v>
      </c>
      <c r="K24" s="96">
        <v>3000</v>
      </c>
      <c r="L24" s="95"/>
      <c r="M24" s="205">
        <v>15000</v>
      </c>
      <c r="N24" s="96">
        <v>0</v>
      </c>
      <c r="O24" s="97">
        <f t="shared" si="0"/>
        <v>2550297.59</v>
      </c>
      <c r="P24" s="98">
        <v>540902.41</v>
      </c>
      <c r="Q24" s="208"/>
    </row>
    <row r="25" spans="1:18" ht="22.5" customHeight="1" x14ac:dyDescent="0.25">
      <c r="A25" s="194">
        <v>19</v>
      </c>
      <c r="B25" s="160" t="s">
        <v>62</v>
      </c>
      <c r="C25" s="101" t="s">
        <v>72</v>
      </c>
      <c r="D25" s="107">
        <v>3230300</v>
      </c>
      <c r="E25" s="161">
        <v>1605928.39</v>
      </c>
      <c r="F25" s="94">
        <v>0</v>
      </c>
      <c r="G25" s="95">
        <v>0</v>
      </c>
      <c r="H25" s="96">
        <v>0</v>
      </c>
      <c r="I25" s="95"/>
      <c r="J25" s="96">
        <v>2000</v>
      </c>
      <c r="K25" s="96">
        <v>3000</v>
      </c>
      <c r="L25" s="95"/>
      <c r="M25" s="205">
        <v>15000</v>
      </c>
      <c r="N25" s="96">
        <v>0</v>
      </c>
      <c r="O25" s="97">
        <v>1605928.39</v>
      </c>
      <c r="P25" s="98">
        <v>1609371.61</v>
      </c>
      <c r="Q25" s="154"/>
    </row>
    <row r="26" spans="1:18" ht="22.5" customHeight="1" x14ac:dyDescent="0.25">
      <c r="A26" s="194">
        <v>20</v>
      </c>
      <c r="B26" s="157" t="s">
        <v>82</v>
      </c>
      <c r="C26" s="101" t="s">
        <v>83</v>
      </c>
      <c r="D26" s="107">
        <v>3746800</v>
      </c>
      <c r="E26" s="93">
        <v>2530484.2799999998</v>
      </c>
      <c r="F26" s="94">
        <v>0</v>
      </c>
      <c r="G26" s="95"/>
      <c r="H26" s="96">
        <v>871000</v>
      </c>
      <c r="I26" s="95"/>
      <c r="J26" s="96">
        <v>2000</v>
      </c>
      <c r="K26" s="96">
        <v>3000</v>
      </c>
      <c r="L26" s="95"/>
      <c r="M26" s="206">
        <v>15000</v>
      </c>
      <c r="N26" s="96">
        <v>0</v>
      </c>
      <c r="O26" s="97">
        <f>SUM(D26-E26-J26-K26)</f>
        <v>1211315.7200000002</v>
      </c>
      <c r="P26" s="107">
        <v>325315.71999999997</v>
      </c>
      <c r="Q26" s="154"/>
    </row>
    <row r="27" spans="1:18" ht="22.5" customHeight="1" x14ac:dyDescent="0.25">
      <c r="A27" s="198"/>
      <c r="B27" s="157"/>
      <c r="C27" s="101"/>
      <c r="D27" s="107"/>
      <c r="E27" s="93"/>
      <c r="F27" s="94"/>
      <c r="G27" s="95"/>
      <c r="H27" s="96"/>
      <c r="I27" s="95"/>
      <c r="J27" s="96"/>
      <c r="K27" s="96"/>
      <c r="L27" s="95"/>
      <c r="M27" s="95"/>
      <c r="N27" s="96"/>
      <c r="O27" s="97"/>
      <c r="P27" s="107"/>
      <c r="Q27" s="154"/>
    </row>
    <row r="28" spans="1:18" ht="22.5" customHeight="1" x14ac:dyDescent="0.25">
      <c r="A28" s="195"/>
      <c r="B28" s="201"/>
      <c r="C28" s="101"/>
      <c r="D28" s="107"/>
      <c r="E28" s="92"/>
      <c r="F28" s="94"/>
      <c r="G28" s="95"/>
      <c r="H28" s="96"/>
      <c r="I28" s="95"/>
      <c r="J28" s="96"/>
      <c r="K28" s="96"/>
      <c r="L28" s="95"/>
      <c r="M28" s="95"/>
      <c r="N28" s="96"/>
      <c r="O28" s="97"/>
      <c r="P28" s="202">
        <f>SUM(P7:P27)</f>
        <v>26605366.640000001</v>
      </c>
      <c r="Q28" s="154"/>
    </row>
    <row r="29" spans="1:18" s="141" customFormat="1" ht="21.75" customHeight="1" x14ac:dyDescent="0.25">
      <c r="A29" s="137"/>
      <c r="B29" s="138" t="s">
        <v>68</v>
      </c>
      <c r="C29" s="144" t="s">
        <v>63</v>
      </c>
      <c r="D29" s="145"/>
      <c r="E29" s="146"/>
      <c r="F29" s="196"/>
      <c r="G29" s="139"/>
      <c r="H29" s="139"/>
      <c r="I29" s="139"/>
      <c r="J29" s="139"/>
      <c r="K29" s="139"/>
      <c r="L29" s="139"/>
      <c r="M29" s="139"/>
      <c r="N29" s="139"/>
      <c r="O29" s="140"/>
      <c r="P29" s="164">
        <v>15089812</v>
      </c>
      <c r="Q29" s="155"/>
      <c r="R29" s="143"/>
    </row>
    <row r="30" spans="1:18" s="141" customFormat="1" ht="21.75" customHeight="1" x14ac:dyDescent="0.25">
      <c r="A30" s="137"/>
      <c r="B30" s="138" t="s">
        <v>69</v>
      </c>
      <c r="C30" s="144" t="s">
        <v>64</v>
      </c>
      <c r="D30" s="153" t="s">
        <v>81</v>
      </c>
      <c r="E30" s="207"/>
      <c r="F30" s="139"/>
      <c r="G30" s="139"/>
      <c r="H30" s="148"/>
      <c r="I30" s="139"/>
      <c r="J30" s="139"/>
      <c r="K30" s="139"/>
      <c r="L30" s="139"/>
      <c r="M30" s="139"/>
      <c r="N30" s="148"/>
      <c r="O30" s="142"/>
      <c r="P30" s="197">
        <v>23334996.52</v>
      </c>
      <c r="Q30" s="200"/>
      <c r="R30" s="143"/>
    </row>
    <row r="31" spans="1:18" s="141" customFormat="1" ht="21.75" customHeight="1" x14ac:dyDescent="0.25">
      <c r="A31" s="137"/>
      <c r="B31" s="138" t="s">
        <v>67</v>
      </c>
      <c r="C31" s="144" t="s">
        <v>73</v>
      </c>
      <c r="D31" s="147"/>
      <c r="E31" s="146"/>
      <c r="F31" s="139"/>
      <c r="G31" s="139"/>
      <c r="H31" s="148"/>
      <c r="I31" s="139"/>
      <c r="J31" s="139"/>
      <c r="K31" s="139"/>
      <c r="L31" s="139"/>
      <c r="M31" s="139"/>
      <c r="N31" s="148"/>
      <c r="O31" s="148"/>
      <c r="P31" s="149">
        <f>13848657.21+67.63</f>
        <v>13848724.840000002</v>
      </c>
      <c r="Q31" s="155"/>
      <c r="R31" s="143"/>
    </row>
    <row r="32" spans="1:18" ht="21.75" customHeight="1" x14ac:dyDescent="0.25">
      <c r="A32" s="221" t="s">
        <v>11</v>
      </c>
      <c r="B32" s="221"/>
      <c r="C32" s="109"/>
      <c r="D32" s="152">
        <v>78878900</v>
      </c>
      <c r="E32" s="110">
        <f>SUM(E7:E31)</f>
        <v>38424858.539999999</v>
      </c>
      <c r="F32" s="110">
        <v>0</v>
      </c>
      <c r="G32" s="110">
        <f>SUM(G7:G31)</f>
        <v>0</v>
      </c>
      <c r="H32" s="199">
        <v>7806350</v>
      </c>
      <c r="I32" s="112"/>
      <c r="J32" s="110">
        <f>SUM(J7:J31)</f>
        <v>40000</v>
      </c>
      <c r="K32" s="111">
        <f>SUM(K7:K31)</f>
        <v>60000</v>
      </c>
      <c r="L32" s="110"/>
      <c r="M32" s="110">
        <f>SUM(M7:M31)</f>
        <v>300000</v>
      </c>
      <c r="N32" s="110">
        <f>SUM(N7:N31)+67.63</f>
        <v>5642374.8399999999</v>
      </c>
      <c r="O32" s="108">
        <f>SUM(O7:O28)</f>
        <v>47699168.620000005</v>
      </c>
      <c r="P32" s="113">
        <f>P28+P29+P30+P31</f>
        <v>78878900</v>
      </c>
      <c r="Q32" s="154"/>
      <c r="R32" s="114"/>
    </row>
    <row r="33" spans="1:18" ht="11.25" customHeight="1" x14ac:dyDescent="0.25">
      <c r="A33" s="115"/>
      <c r="B33" s="116"/>
      <c r="C33" s="116"/>
      <c r="D33" s="117"/>
      <c r="E33" s="118"/>
      <c r="F33" s="118"/>
      <c r="G33" s="223"/>
      <c r="H33" s="223"/>
      <c r="I33" s="118"/>
      <c r="J33" s="118"/>
      <c r="K33" s="118"/>
      <c r="L33" s="118"/>
      <c r="M33" s="118"/>
      <c r="N33" s="118"/>
      <c r="O33" s="118"/>
      <c r="P33" s="119"/>
      <c r="Q33" s="154"/>
    </row>
    <row r="34" spans="1:18" ht="23.25" customHeight="1" x14ac:dyDescent="0.25">
      <c r="A34" s="120"/>
      <c r="B34" s="84"/>
      <c r="C34" s="209" t="s">
        <v>48</v>
      </c>
      <c r="D34" s="209"/>
      <c r="E34" s="209"/>
      <c r="F34" s="121"/>
      <c r="G34" s="220"/>
      <c r="H34" s="220"/>
      <c r="I34" s="122"/>
      <c r="J34" s="121"/>
      <c r="K34" s="121"/>
      <c r="L34" s="209" t="s">
        <v>74</v>
      </c>
      <c r="M34" s="209"/>
      <c r="N34" s="209"/>
      <c r="O34" s="209"/>
      <c r="P34" s="123"/>
      <c r="Q34" s="154"/>
    </row>
    <row r="35" spans="1:18" ht="23.25" customHeight="1" x14ac:dyDescent="0.25">
      <c r="A35" s="120"/>
      <c r="B35" s="84"/>
      <c r="C35" s="124"/>
      <c r="D35" s="124"/>
      <c r="E35" s="124"/>
      <c r="F35" s="121"/>
      <c r="G35" s="125"/>
      <c r="H35" s="125"/>
      <c r="I35" s="122"/>
      <c r="J35" s="121"/>
      <c r="K35" s="121"/>
      <c r="L35" s="126"/>
      <c r="M35" s="126"/>
      <c r="N35" s="126"/>
      <c r="O35" s="126"/>
      <c r="P35" s="127"/>
      <c r="Q35" s="154"/>
    </row>
    <row r="36" spans="1:18" ht="23.25" customHeight="1" x14ac:dyDescent="0.25">
      <c r="A36" s="120"/>
      <c r="B36" s="84"/>
      <c r="C36" s="222" t="s">
        <v>77</v>
      </c>
      <c r="D36" s="222"/>
      <c r="E36" s="222"/>
      <c r="F36" s="121"/>
      <c r="G36" s="121"/>
      <c r="H36" s="121"/>
      <c r="I36" s="121"/>
      <c r="J36" s="121"/>
      <c r="K36" s="121"/>
      <c r="L36" s="222" t="s">
        <v>61</v>
      </c>
      <c r="M36" s="222"/>
      <c r="N36" s="209"/>
      <c r="O36" s="209"/>
      <c r="P36" s="127"/>
      <c r="Q36" s="154"/>
    </row>
    <row r="37" spans="1:18" ht="23.25" customHeight="1" x14ac:dyDescent="0.25">
      <c r="A37" s="120"/>
      <c r="B37" s="84"/>
      <c r="C37" s="209" t="s">
        <v>78</v>
      </c>
      <c r="D37" s="209"/>
      <c r="E37" s="209"/>
      <c r="F37" s="121"/>
      <c r="G37" s="121"/>
      <c r="H37" s="121"/>
      <c r="I37" s="121"/>
      <c r="J37" s="121"/>
      <c r="K37" s="121"/>
      <c r="L37" s="209" t="s">
        <v>70</v>
      </c>
      <c r="M37" s="209"/>
      <c r="N37" s="209"/>
      <c r="O37" s="209"/>
      <c r="P37" s="127"/>
      <c r="Q37" s="154"/>
    </row>
    <row r="38" spans="1:18" s="135" customFormat="1" ht="23.25" customHeight="1" x14ac:dyDescent="0.25">
      <c r="A38" s="130" t="s">
        <v>66</v>
      </c>
      <c r="B38" s="131"/>
      <c r="C38" s="131"/>
      <c r="D38" s="131"/>
      <c r="E38" s="131"/>
      <c r="F38" s="131"/>
      <c r="G38" s="132"/>
      <c r="H38" s="132"/>
      <c r="I38" s="132"/>
      <c r="J38" s="133"/>
      <c r="K38" s="133"/>
      <c r="L38" s="133"/>
      <c r="M38" s="133"/>
      <c r="N38" s="133"/>
      <c r="O38" s="133"/>
      <c r="P38" s="134"/>
      <c r="R38" s="136"/>
    </row>
    <row r="39" spans="1:18" s="86" customFormat="1" ht="23.25" customHeight="1" x14ac:dyDescent="0.25">
      <c r="A39" s="83"/>
      <c r="B39" s="84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8" s="86" customFormat="1" ht="23.25" customHeight="1" x14ac:dyDescent="0.25">
      <c r="A40" s="83"/>
      <c r="B40" s="84"/>
      <c r="C40" s="165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8" s="86" customFormat="1" x14ac:dyDescent="0.25">
      <c r="A41" s="83"/>
      <c r="B41" s="84"/>
      <c r="C41" s="165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8" s="86" customFormat="1" ht="23.25" customHeight="1" x14ac:dyDescent="0.25">
      <c r="A42" s="83"/>
      <c r="B42" s="84"/>
      <c r="C42" s="166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8" s="90" customFormat="1" x14ac:dyDescent="0.25">
      <c r="A43" s="83"/>
      <c r="B43" s="84"/>
      <c r="C43" s="165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  <row r="44" spans="1:18" x14ac:dyDescent="0.25">
      <c r="A44" s="83"/>
      <c r="B44" s="84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R44" s="83"/>
    </row>
    <row r="45" spans="1:18" x14ac:dyDescent="0.25">
      <c r="A45" s="83"/>
      <c r="B45" s="84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R45" s="83"/>
    </row>
    <row r="46" spans="1:18" x14ac:dyDescent="0.25">
      <c r="A46" s="83"/>
      <c r="B46" s="84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R46" s="83"/>
    </row>
  </sheetData>
  <mergeCells count="27">
    <mergeCell ref="C1:P1"/>
    <mergeCell ref="F4:F5"/>
    <mergeCell ref="K4:K5"/>
    <mergeCell ref="L37:O37"/>
    <mergeCell ref="B3:B5"/>
    <mergeCell ref="D3:D5"/>
    <mergeCell ref="O3:O5"/>
    <mergeCell ref="B2:O2"/>
    <mergeCell ref="G34:H34"/>
    <mergeCell ref="A32:B32"/>
    <mergeCell ref="N4:N5"/>
    <mergeCell ref="L36:O36"/>
    <mergeCell ref="A3:A5"/>
    <mergeCell ref="C34:E34"/>
    <mergeCell ref="G33:H33"/>
    <mergeCell ref="C36:E36"/>
    <mergeCell ref="C37:E37"/>
    <mergeCell ref="E4:E5"/>
    <mergeCell ref="P3:P5"/>
    <mergeCell ref="G4:G5"/>
    <mergeCell ref="L4:L5"/>
    <mergeCell ref="E3:N3"/>
    <mergeCell ref="L34:O34"/>
    <mergeCell ref="C3:C5"/>
    <mergeCell ref="I4:J5"/>
    <mergeCell ref="H4:H5"/>
    <mergeCell ref="M4:M5"/>
  </mergeCells>
  <phoneticPr fontId="2" type="noConversion"/>
  <printOptions horizontalCentered="1" verticalCentered="1"/>
  <pageMargins left="0.39370078740157483" right="0.19685039370078741" top="0.23622047244094491" bottom="0.23622047244094491" header="0.31496062992125984" footer="0.31496062992125984"/>
  <pageSetup paperSize="256" scale="53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567"/>
  <sheetViews>
    <sheetView showGridLines="0" view="pageBreakPreview" topLeftCell="E36" zoomScale="90" zoomScaleSheetLayoutView="90" workbookViewId="0">
      <selection activeCell="AJ39" sqref="AJ39"/>
    </sheetView>
  </sheetViews>
  <sheetFormatPr defaultRowHeight="18" customHeight="1" x14ac:dyDescent="0.2"/>
  <cols>
    <col min="1" max="1" width="2.42578125" style="15" customWidth="1"/>
    <col min="2" max="2" width="1.5703125" style="1" customWidth="1"/>
    <col min="3" max="3" width="3.42578125" style="1" customWidth="1"/>
    <col min="4" max="4" width="18.140625" style="1" customWidth="1"/>
    <col min="5" max="5" width="2.28515625" style="1" customWidth="1"/>
    <col min="6" max="6" width="3.28515625" style="1" customWidth="1"/>
    <col min="7" max="7" width="2.85546875" style="5" customWidth="1"/>
    <col min="8" max="8" width="11" style="5" customWidth="1"/>
    <col min="9" max="9" width="11" style="1" customWidth="1"/>
    <col min="10" max="10" width="2.85546875" style="15" customWidth="1"/>
    <col min="11" max="11" width="4.140625" style="1" customWidth="1"/>
    <col min="12" max="12" width="2.42578125" style="15" customWidth="1"/>
    <col min="13" max="13" width="1.7109375" style="1" customWidth="1"/>
    <col min="14" max="14" width="3.140625" style="1" customWidth="1"/>
    <col min="15" max="15" width="17.7109375" style="1" customWidth="1"/>
    <col min="16" max="16" width="2" style="1" customWidth="1"/>
    <col min="17" max="17" width="3.42578125" style="1" customWidth="1"/>
    <col min="18" max="18" width="2.7109375" style="1" customWidth="1"/>
    <col min="19" max="19" width="11" style="1" customWidth="1"/>
    <col min="20" max="20" width="5.5703125" style="1" customWidth="1"/>
    <col min="21" max="21" width="5" style="1" customWidth="1"/>
    <col min="22" max="22" width="2.85546875" style="15" customWidth="1"/>
    <col min="23" max="23" width="2.42578125" style="15" customWidth="1"/>
    <col min="24" max="24" width="1.5703125" style="1" customWidth="1"/>
    <col min="25" max="25" width="2.85546875" style="1" customWidth="1"/>
    <col min="26" max="26" width="18.42578125" style="1" customWidth="1"/>
    <col min="27" max="27" width="2.28515625" style="1" customWidth="1"/>
    <col min="28" max="28" width="3.7109375" style="1" customWidth="1"/>
    <col min="29" max="29" width="3.28515625" style="1" customWidth="1"/>
    <col min="30" max="30" width="11" style="1" customWidth="1"/>
    <col min="31" max="31" width="9.28515625" style="1" customWidth="1"/>
    <col min="32" max="32" width="0.140625" style="1" customWidth="1"/>
    <col min="33" max="16384" width="9.140625" style="1"/>
  </cols>
  <sheetData>
    <row r="1" spans="1:33" s="10" customFormat="1" ht="15" customHeight="1" x14ac:dyDescent="0.15">
      <c r="A1" s="167"/>
      <c r="B1" s="231" t="s">
        <v>44</v>
      </c>
      <c r="C1" s="231"/>
      <c r="D1" s="231"/>
      <c r="E1" s="231"/>
      <c r="F1" s="231"/>
      <c r="G1" s="231"/>
      <c r="H1" s="231"/>
      <c r="I1" s="231"/>
      <c r="J1" s="167"/>
      <c r="K1" s="168"/>
      <c r="L1" s="167"/>
      <c r="M1" s="168"/>
      <c r="N1" s="231" t="s">
        <v>44</v>
      </c>
      <c r="O1" s="231"/>
      <c r="P1" s="231"/>
      <c r="Q1" s="231"/>
      <c r="R1" s="231"/>
      <c r="S1" s="231"/>
      <c r="T1" s="231"/>
      <c r="U1" s="231"/>
      <c r="V1" s="167"/>
      <c r="W1" s="167"/>
      <c r="X1" s="168"/>
      <c r="Y1" s="231" t="s">
        <v>44</v>
      </c>
      <c r="Z1" s="231"/>
      <c r="AA1" s="231"/>
      <c r="AB1" s="231"/>
      <c r="AC1" s="231"/>
      <c r="AD1" s="231"/>
      <c r="AE1" s="231"/>
      <c r="AF1" s="231"/>
    </row>
    <row r="2" spans="1:33" s="11" customFormat="1" ht="11.25" customHeight="1" x14ac:dyDescent="0.15">
      <c r="A2" s="169"/>
      <c r="B2" s="227" t="s">
        <v>46</v>
      </c>
      <c r="C2" s="227"/>
      <c r="D2" s="227"/>
      <c r="E2" s="227"/>
      <c r="F2" s="227"/>
      <c r="G2" s="227"/>
      <c r="H2" s="227"/>
      <c r="I2" s="227"/>
      <c r="J2" s="169"/>
      <c r="K2" s="14"/>
      <c r="L2" s="169"/>
      <c r="M2" s="14"/>
      <c r="N2" s="227" t="s">
        <v>46</v>
      </c>
      <c r="O2" s="227"/>
      <c r="P2" s="227"/>
      <c r="Q2" s="227"/>
      <c r="R2" s="227"/>
      <c r="S2" s="227"/>
      <c r="T2" s="227"/>
      <c r="U2" s="227"/>
      <c r="V2" s="169"/>
      <c r="W2" s="169"/>
      <c r="X2" s="14"/>
      <c r="Y2" s="227" t="s">
        <v>46</v>
      </c>
      <c r="Z2" s="227"/>
      <c r="AA2" s="227"/>
      <c r="AB2" s="227"/>
      <c r="AC2" s="227"/>
      <c r="AD2" s="227"/>
      <c r="AE2" s="227"/>
      <c r="AF2" s="227"/>
    </row>
    <row r="3" spans="1:33" s="12" customFormat="1" ht="11.25" customHeight="1" x14ac:dyDescent="0.15">
      <c r="A3" s="170"/>
      <c r="B3" s="229" t="s">
        <v>47</v>
      </c>
      <c r="C3" s="229"/>
      <c r="D3" s="229"/>
      <c r="E3" s="229"/>
      <c r="F3" s="229"/>
      <c r="G3" s="229"/>
      <c r="H3" s="229"/>
      <c r="I3" s="229"/>
      <c r="J3" s="170"/>
      <c r="K3" s="171"/>
      <c r="L3" s="170"/>
      <c r="M3" s="171"/>
      <c r="N3" s="229" t="s">
        <v>47</v>
      </c>
      <c r="O3" s="229"/>
      <c r="P3" s="229"/>
      <c r="Q3" s="229"/>
      <c r="R3" s="229"/>
      <c r="S3" s="229"/>
      <c r="T3" s="229"/>
      <c r="U3" s="229"/>
      <c r="V3" s="170"/>
      <c r="W3" s="170"/>
      <c r="X3" s="171"/>
      <c r="Y3" s="229" t="s">
        <v>47</v>
      </c>
      <c r="Z3" s="229"/>
      <c r="AA3" s="229"/>
      <c r="AB3" s="229"/>
      <c r="AC3" s="229"/>
      <c r="AD3" s="229"/>
      <c r="AE3" s="229"/>
      <c r="AF3" s="229"/>
    </row>
    <row r="4" spans="1:33" s="11" customFormat="1" ht="11.25" customHeight="1" x14ac:dyDescent="0.15">
      <c r="A4" s="169"/>
      <c r="B4" s="172"/>
      <c r="C4" s="173"/>
      <c r="D4" s="173"/>
      <c r="E4" s="173"/>
      <c r="F4" s="173"/>
      <c r="G4" s="173"/>
      <c r="H4" s="173"/>
      <c r="I4" s="173"/>
      <c r="J4" s="169"/>
      <c r="K4" s="14"/>
      <c r="L4" s="169"/>
      <c r="M4" s="172"/>
      <c r="N4" s="172"/>
      <c r="O4" s="172"/>
      <c r="P4" s="172"/>
      <c r="Q4" s="172"/>
      <c r="R4" s="172"/>
      <c r="S4" s="172"/>
      <c r="T4" s="172"/>
      <c r="U4" s="14"/>
      <c r="V4" s="169"/>
      <c r="W4" s="169"/>
      <c r="X4" s="172"/>
      <c r="Y4" s="172"/>
      <c r="Z4" s="172"/>
      <c r="AA4" s="172"/>
      <c r="AB4" s="172"/>
      <c r="AC4" s="172"/>
      <c r="AD4" s="172"/>
      <c r="AE4" s="172"/>
      <c r="AF4" s="14"/>
    </row>
    <row r="5" spans="1:33" s="11" customFormat="1" ht="11.25" customHeight="1" x14ac:dyDescent="0.15">
      <c r="A5" s="169"/>
      <c r="B5" s="14" t="s">
        <v>18</v>
      </c>
      <c r="C5" s="14"/>
      <c r="D5" s="14"/>
      <c r="E5" s="14" t="s">
        <v>13</v>
      </c>
      <c r="F5" s="224" t="s">
        <v>84</v>
      </c>
      <c r="G5" s="224"/>
      <c r="H5" s="224"/>
      <c r="I5" s="14"/>
      <c r="J5" s="169"/>
      <c r="K5" s="14"/>
      <c r="L5" s="169"/>
      <c r="M5" s="14" t="s">
        <v>18</v>
      </c>
      <c r="N5" s="14"/>
      <c r="O5" s="14"/>
      <c r="P5" s="14" t="s">
        <v>13</v>
      </c>
      <c r="Q5" s="224" t="s">
        <v>84</v>
      </c>
      <c r="R5" s="224"/>
      <c r="S5" s="224"/>
      <c r="T5" s="14"/>
      <c r="U5" s="14"/>
      <c r="V5" s="174"/>
      <c r="W5" s="169"/>
      <c r="X5" s="14" t="s">
        <v>18</v>
      </c>
      <c r="Y5" s="14"/>
      <c r="Z5" s="14"/>
      <c r="AA5" s="14" t="s">
        <v>13</v>
      </c>
      <c r="AC5" s="175" t="s">
        <v>84</v>
      </c>
      <c r="AD5" s="175"/>
      <c r="AE5" s="14"/>
      <c r="AF5" s="14"/>
    </row>
    <row r="6" spans="1:33" s="11" customFormat="1" ht="11.25" customHeight="1" x14ac:dyDescent="0.15">
      <c r="A6" s="169"/>
      <c r="B6" s="14" t="s">
        <v>19</v>
      </c>
      <c r="C6" s="14"/>
      <c r="D6" s="14"/>
      <c r="E6" s="14" t="s">
        <v>13</v>
      </c>
      <c r="F6" s="176" t="str">
        <f>'POTONGAN GAJI'!B7</f>
        <v>TONY SUMARSONO.S.Sos.M.Si</v>
      </c>
      <c r="G6" s="177"/>
      <c r="H6" s="177"/>
      <c r="I6" s="14"/>
      <c r="J6" s="169"/>
      <c r="K6" s="14"/>
      <c r="L6" s="169"/>
      <c r="M6" s="14" t="s">
        <v>19</v>
      </c>
      <c r="N6" s="14"/>
      <c r="O6" s="14"/>
      <c r="P6" s="14" t="s">
        <v>13</v>
      </c>
      <c r="Q6" s="176" t="str">
        <f>'POTONGAN GAJI'!B17</f>
        <v>HARIS KARYADI</v>
      </c>
      <c r="R6" s="177"/>
      <c r="S6" s="177"/>
      <c r="T6" s="14"/>
      <c r="U6" s="14"/>
      <c r="V6" s="169"/>
      <c r="W6" s="169"/>
      <c r="X6" s="14" t="s">
        <v>19</v>
      </c>
      <c r="Y6" s="14"/>
      <c r="Z6" s="14"/>
      <c r="AA6" s="14" t="s">
        <v>13</v>
      </c>
      <c r="AB6" s="176" t="str">
        <f>'POTONGAN GAJI'!B25</f>
        <v>YUDIONO</v>
      </c>
      <c r="AC6" s="177"/>
      <c r="AD6" s="177"/>
      <c r="AE6" s="14"/>
      <c r="AF6" s="14"/>
    </row>
    <row r="7" spans="1:33" s="11" customFormat="1" ht="11.25" customHeight="1" x14ac:dyDescent="0.15">
      <c r="A7" s="169"/>
      <c r="B7" s="14" t="s">
        <v>20</v>
      </c>
      <c r="C7" s="14"/>
      <c r="D7" s="14"/>
      <c r="E7" s="14" t="s">
        <v>13</v>
      </c>
      <c r="F7" s="14" t="s">
        <v>14</v>
      </c>
      <c r="G7" s="225">
        <f>'POTONGAN GAJI'!D7</f>
        <v>5751900</v>
      </c>
      <c r="H7" s="225"/>
      <c r="I7" s="178"/>
      <c r="J7" s="169"/>
      <c r="K7" s="14"/>
      <c r="L7" s="169"/>
      <c r="M7" s="14" t="s">
        <v>20</v>
      </c>
      <c r="N7" s="14"/>
      <c r="O7" s="14"/>
      <c r="P7" s="14" t="s">
        <v>13</v>
      </c>
      <c r="Q7" s="14" t="s">
        <v>14</v>
      </c>
      <c r="R7" s="225">
        <f>'POTONGAN GAJI'!D17</f>
        <v>4236000</v>
      </c>
      <c r="S7" s="225"/>
      <c r="T7" s="178"/>
      <c r="U7" s="14"/>
      <c r="V7" s="169"/>
      <c r="W7" s="169"/>
      <c r="X7" s="14" t="s">
        <v>20</v>
      </c>
      <c r="Y7" s="14"/>
      <c r="Z7" s="14"/>
      <c r="AA7" s="14" t="s">
        <v>13</v>
      </c>
      <c r="AB7" s="14" t="s">
        <v>14</v>
      </c>
      <c r="AC7" s="225">
        <f>'POTONGAN GAJI'!D25</f>
        <v>3230300</v>
      </c>
      <c r="AD7" s="225"/>
      <c r="AE7" s="178"/>
      <c r="AF7" s="14"/>
    </row>
    <row r="8" spans="1:33" s="11" customFormat="1" ht="11.25" customHeight="1" x14ac:dyDescent="0.15">
      <c r="A8" s="169"/>
      <c r="B8" s="14" t="s">
        <v>21</v>
      </c>
      <c r="C8" s="14"/>
      <c r="D8" s="14"/>
      <c r="E8" s="14"/>
      <c r="F8" s="14"/>
      <c r="G8" s="177"/>
      <c r="H8" s="177"/>
      <c r="I8" s="14"/>
      <c r="J8" s="169"/>
      <c r="K8" s="14"/>
      <c r="L8" s="169"/>
      <c r="M8" s="14" t="s">
        <v>21</v>
      </c>
      <c r="N8" s="14"/>
      <c r="O8" s="14"/>
      <c r="P8" s="14"/>
      <c r="Q8" s="14"/>
      <c r="R8" s="177"/>
      <c r="S8" s="177"/>
      <c r="T8" s="14"/>
      <c r="U8" s="14"/>
      <c r="V8" s="169"/>
      <c r="W8" s="169"/>
      <c r="X8" s="14" t="s">
        <v>21</v>
      </c>
      <c r="Y8" s="14"/>
      <c r="Z8" s="14"/>
      <c r="AA8" s="14"/>
      <c r="AB8" s="14"/>
      <c r="AC8" s="177"/>
      <c r="AD8" s="177"/>
      <c r="AE8" s="14"/>
      <c r="AF8" s="14"/>
    </row>
    <row r="9" spans="1:33" s="11" customFormat="1" ht="11.25" customHeight="1" x14ac:dyDescent="0.15">
      <c r="A9" s="169"/>
      <c r="B9" s="14"/>
      <c r="C9" s="14"/>
      <c r="D9" s="14"/>
      <c r="E9" s="14"/>
      <c r="F9" s="14"/>
      <c r="G9" s="177"/>
      <c r="H9" s="177"/>
      <c r="I9" s="14"/>
      <c r="J9" s="169"/>
      <c r="K9" s="14"/>
      <c r="L9" s="169"/>
      <c r="M9" s="14"/>
      <c r="N9" s="14"/>
      <c r="O9" s="14"/>
      <c r="P9" s="14"/>
      <c r="Q9" s="14"/>
      <c r="R9" s="177"/>
      <c r="S9" s="177"/>
      <c r="T9" s="14"/>
      <c r="U9" s="14"/>
      <c r="V9" s="169"/>
      <c r="W9" s="169"/>
      <c r="X9" s="14"/>
      <c r="Y9" s="14"/>
      <c r="Z9" s="14"/>
      <c r="AA9" s="14"/>
      <c r="AB9" s="14"/>
      <c r="AC9" s="177"/>
      <c r="AD9" s="177"/>
      <c r="AE9" s="14"/>
      <c r="AF9" s="14"/>
    </row>
    <row r="10" spans="1:33" s="11" customFormat="1" ht="11.25" customHeight="1" x14ac:dyDescent="0.15">
      <c r="A10" s="169"/>
      <c r="B10" s="14"/>
      <c r="C10" s="179" t="s">
        <v>12</v>
      </c>
      <c r="D10" s="14" t="s">
        <v>22</v>
      </c>
      <c r="E10" s="14" t="s">
        <v>13</v>
      </c>
      <c r="F10" s="14" t="s">
        <v>14</v>
      </c>
      <c r="G10" s="225">
        <f>'POTONGAN GAJI'!L7</f>
        <v>0</v>
      </c>
      <c r="H10" s="225"/>
      <c r="I10" s="179"/>
      <c r="J10" s="169"/>
      <c r="K10" s="14"/>
      <c r="L10" s="169"/>
      <c r="M10" s="14"/>
      <c r="N10" s="179" t="s">
        <v>12</v>
      </c>
      <c r="O10" s="14" t="s">
        <v>22</v>
      </c>
      <c r="P10" s="14" t="s">
        <v>13</v>
      </c>
      <c r="Q10" s="14" t="s">
        <v>14</v>
      </c>
      <c r="R10" s="225">
        <f>'POTONGAN GAJI'!L17</f>
        <v>0</v>
      </c>
      <c r="S10" s="225"/>
      <c r="T10" s="179"/>
      <c r="U10" s="14"/>
      <c r="V10" s="169"/>
      <c r="W10" s="169"/>
      <c r="X10" s="14"/>
      <c r="Y10" s="179" t="s">
        <v>12</v>
      </c>
      <c r="Z10" s="14" t="s">
        <v>22</v>
      </c>
      <c r="AA10" s="14" t="s">
        <v>13</v>
      </c>
      <c r="AB10" s="14" t="s">
        <v>14</v>
      </c>
      <c r="AC10" s="225">
        <f>'POTONGAN GAJI'!L25</f>
        <v>0</v>
      </c>
      <c r="AD10" s="225"/>
      <c r="AE10" s="179"/>
      <c r="AF10" s="14"/>
    </row>
    <row r="11" spans="1:33" s="11" customFormat="1" ht="11.25" customHeight="1" x14ac:dyDescent="0.15">
      <c r="A11" s="169"/>
      <c r="B11" s="14"/>
      <c r="C11" s="179" t="s">
        <v>15</v>
      </c>
      <c r="D11" s="14" t="s">
        <v>23</v>
      </c>
      <c r="E11" s="14" t="s">
        <v>13</v>
      </c>
      <c r="F11" s="14" t="s">
        <v>14</v>
      </c>
      <c r="G11" s="225">
        <f>'POTONGAN GAJI'!J7</f>
        <v>2000</v>
      </c>
      <c r="H11" s="225"/>
      <c r="I11" s="14"/>
      <c r="J11" s="169"/>
      <c r="K11" s="14"/>
      <c r="L11" s="169"/>
      <c r="M11" s="14"/>
      <c r="N11" s="179" t="s">
        <v>15</v>
      </c>
      <c r="O11" s="14" t="s">
        <v>23</v>
      </c>
      <c r="P11" s="14" t="s">
        <v>13</v>
      </c>
      <c r="Q11" s="14" t="s">
        <v>14</v>
      </c>
      <c r="R11" s="225">
        <f>'POTONGAN GAJI'!J17</f>
        <v>2000</v>
      </c>
      <c r="S11" s="225"/>
      <c r="T11" s="14"/>
      <c r="U11" s="14"/>
      <c r="V11" s="169"/>
      <c r="W11" s="169"/>
      <c r="X11" s="14"/>
      <c r="Y11" s="179" t="s">
        <v>15</v>
      </c>
      <c r="Z11" s="14" t="s">
        <v>23</v>
      </c>
      <c r="AA11" s="14" t="s">
        <v>13</v>
      </c>
      <c r="AB11" s="14" t="s">
        <v>14</v>
      </c>
      <c r="AC11" s="225">
        <f>'POTONGAN GAJI'!J25</f>
        <v>2000</v>
      </c>
      <c r="AD11" s="225"/>
      <c r="AE11" s="14"/>
      <c r="AF11" s="14"/>
      <c r="AG11" s="13"/>
    </row>
    <row r="12" spans="1:33" s="11" customFormat="1" ht="11.25" customHeight="1" x14ac:dyDescent="0.15">
      <c r="A12" s="169"/>
      <c r="B12" s="14"/>
      <c r="C12" s="179" t="s">
        <v>16</v>
      </c>
      <c r="D12" s="180">
        <f>'POTONGAN GAJI'!I5</f>
        <v>0</v>
      </c>
      <c r="E12" s="14" t="s">
        <v>13</v>
      </c>
      <c r="F12" s="14" t="s">
        <v>14</v>
      </c>
      <c r="G12" s="225">
        <f>'POTONGAN GAJI'!I7</f>
        <v>0</v>
      </c>
      <c r="H12" s="225"/>
      <c r="I12" s="14"/>
      <c r="J12" s="169"/>
      <c r="K12" s="14"/>
      <c r="L12" s="169"/>
      <c r="M12" s="14"/>
      <c r="N12" s="179" t="s">
        <v>16</v>
      </c>
      <c r="O12" s="180">
        <f>D12</f>
        <v>0</v>
      </c>
      <c r="P12" s="14" t="s">
        <v>13</v>
      </c>
      <c r="Q12" s="14" t="s">
        <v>14</v>
      </c>
      <c r="R12" s="225">
        <f>'POTONGAN GAJI'!I17</f>
        <v>0</v>
      </c>
      <c r="S12" s="225"/>
      <c r="T12" s="14"/>
      <c r="U12" s="14"/>
      <c r="V12" s="169"/>
      <c r="W12" s="169"/>
      <c r="X12" s="14"/>
      <c r="Y12" s="179" t="s">
        <v>16</v>
      </c>
      <c r="Z12" s="180">
        <f>D12</f>
        <v>0</v>
      </c>
      <c r="AA12" s="14" t="s">
        <v>13</v>
      </c>
      <c r="AB12" s="14" t="s">
        <v>14</v>
      </c>
      <c r="AC12" s="225">
        <f>'POTONGAN GAJI'!I25</f>
        <v>0</v>
      </c>
      <c r="AD12" s="225"/>
      <c r="AE12" s="14"/>
      <c r="AF12" s="14"/>
    </row>
    <row r="13" spans="1:33" s="11" customFormat="1" ht="11.25" customHeight="1" x14ac:dyDescent="0.15">
      <c r="A13" s="169"/>
      <c r="B13" s="14"/>
      <c r="C13" s="179" t="s">
        <v>17</v>
      </c>
      <c r="D13" s="14" t="s">
        <v>24</v>
      </c>
      <c r="E13" s="14" t="s">
        <v>13</v>
      </c>
      <c r="F13" s="14" t="s">
        <v>14</v>
      </c>
      <c r="G13" s="225">
        <f>'POTONGAN GAJI'!K7</f>
        <v>3000</v>
      </c>
      <c r="H13" s="225"/>
      <c r="I13" s="14"/>
      <c r="J13" s="169"/>
      <c r="K13" s="14"/>
      <c r="L13" s="169"/>
      <c r="M13" s="14"/>
      <c r="N13" s="179" t="s">
        <v>17</v>
      </c>
      <c r="O13" s="14" t="s">
        <v>24</v>
      </c>
      <c r="P13" s="14" t="s">
        <v>13</v>
      </c>
      <c r="Q13" s="14" t="s">
        <v>14</v>
      </c>
      <c r="R13" s="225">
        <f>'POTONGAN GAJI'!K17</f>
        <v>3000</v>
      </c>
      <c r="S13" s="225"/>
      <c r="T13" s="14"/>
      <c r="U13" s="14"/>
      <c r="V13" s="169"/>
      <c r="W13" s="169"/>
      <c r="X13" s="14"/>
      <c r="Y13" s="179" t="s">
        <v>17</v>
      </c>
      <c r="Z13" s="14" t="s">
        <v>24</v>
      </c>
      <c r="AA13" s="14" t="s">
        <v>13</v>
      </c>
      <c r="AB13" s="14" t="s">
        <v>14</v>
      </c>
      <c r="AC13" s="225">
        <f>'POTONGAN GAJI'!K25</f>
        <v>3000</v>
      </c>
      <c r="AD13" s="225"/>
      <c r="AE13" s="14"/>
      <c r="AF13" s="14"/>
    </row>
    <row r="14" spans="1:33" s="11" customFormat="1" ht="11.25" customHeight="1" x14ac:dyDescent="0.15">
      <c r="A14" s="169"/>
      <c r="B14" s="14"/>
      <c r="C14" s="179" t="s">
        <v>25</v>
      </c>
      <c r="D14" s="14" t="s">
        <v>33</v>
      </c>
      <c r="E14" s="14" t="s">
        <v>13</v>
      </c>
      <c r="F14" s="14" t="s">
        <v>14</v>
      </c>
      <c r="G14" s="225">
        <f>'POTONGAN GAJI'!G7</f>
        <v>0</v>
      </c>
      <c r="H14" s="225"/>
      <c r="I14" s="14"/>
      <c r="J14" s="169"/>
      <c r="K14" s="14"/>
      <c r="L14" s="169"/>
      <c r="M14" s="14"/>
      <c r="N14" s="179" t="s">
        <v>25</v>
      </c>
      <c r="O14" s="14" t="s">
        <v>33</v>
      </c>
      <c r="P14" s="14" t="s">
        <v>13</v>
      </c>
      <c r="Q14" s="14" t="s">
        <v>14</v>
      </c>
      <c r="R14" s="225">
        <f>'POTONGAN GAJI'!G17</f>
        <v>0</v>
      </c>
      <c r="S14" s="225"/>
      <c r="T14" s="14"/>
      <c r="U14" s="14"/>
      <c r="V14" s="169"/>
      <c r="W14" s="169"/>
      <c r="X14" s="14"/>
      <c r="Y14" s="179" t="s">
        <v>25</v>
      </c>
      <c r="Z14" s="14" t="s">
        <v>33</v>
      </c>
      <c r="AA14" s="14" t="s">
        <v>13</v>
      </c>
      <c r="AB14" s="14" t="s">
        <v>14</v>
      </c>
      <c r="AC14" s="225">
        <f>'POTONGAN GAJI'!G25</f>
        <v>0</v>
      </c>
      <c r="AD14" s="225"/>
      <c r="AE14" s="14"/>
      <c r="AF14" s="14"/>
    </row>
    <row r="15" spans="1:33" s="11" customFormat="1" ht="11.25" customHeight="1" x14ac:dyDescent="0.15">
      <c r="A15" s="169"/>
      <c r="B15" s="14"/>
      <c r="C15" s="179" t="s">
        <v>26</v>
      </c>
      <c r="D15" s="14"/>
      <c r="E15" s="14"/>
      <c r="F15" s="14"/>
      <c r="G15" s="225"/>
      <c r="H15" s="225"/>
      <c r="I15" s="14"/>
      <c r="J15" s="169"/>
      <c r="K15" s="14"/>
      <c r="L15" s="169"/>
      <c r="M15" s="14"/>
      <c r="N15" s="179" t="s">
        <v>26</v>
      </c>
      <c r="O15" s="14"/>
      <c r="P15" s="14"/>
      <c r="Q15" s="14"/>
      <c r="R15" s="225"/>
      <c r="S15" s="225"/>
      <c r="T15" s="14"/>
      <c r="U15" s="14"/>
      <c r="V15" s="169"/>
      <c r="W15" s="169"/>
      <c r="X15" s="14"/>
      <c r="Y15" s="179" t="s">
        <v>26</v>
      </c>
      <c r="Z15" s="14"/>
      <c r="AA15" s="14"/>
      <c r="AB15" s="14"/>
      <c r="AC15" s="225"/>
      <c r="AD15" s="225"/>
      <c r="AE15" s="14"/>
      <c r="AF15" s="14"/>
    </row>
    <row r="16" spans="1:33" s="11" customFormat="1" ht="11.25" customHeight="1" x14ac:dyDescent="0.15">
      <c r="A16" s="169"/>
      <c r="B16" s="14"/>
      <c r="C16" s="179" t="s">
        <v>27</v>
      </c>
      <c r="D16" s="14" t="s">
        <v>32</v>
      </c>
      <c r="E16" s="14" t="s">
        <v>13</v>
      </c>
      <c r="F16" s="14" t="s">
        <v>14</v>
      </c>
      <c r="G16" s="225">
        <f>'POTONGAN GAJI'!H7</f>
        <v>0</v>
      </c>
      <c r="H16" s="225"/>
      <c r="I16" s="14"/>
      <c r="J16" s="169"/>
      <c r="K16" s="14"/>
      <c r="L16" s="169"/>
      <c r="M16" s="14"/>
      <c r="N16" s="179" t="s">
        <v>27</v>
      </c>
      <c r="O16" s="14" t="s">
        <v>32</v>
      </c>
      <c r="P16" s="14" t="s">
        <v>13</v>
      </c>
      <c r="Q16" s="14" t="s">
        <v>14</v>
      </c>
      <c r="R16" s="225">
        <f>'POTONGAN GAJI'!H17</f>
        <v>0</v>
      </c>
      <c r="S16" s="225"/>
      <c r="T16" s="14"/>
      <c r="U16" s="14"/>
      <c r="V16" s="169"/>
      <c r="W16" s="169"/>
      <c r="X16" s="14"/>
      <c r="Y16" s="179" t="s">
        <v>27</v>
      </c>
      <c r="Z16" s="14" t="s">
        <v>32</v>
      </c>
      <c r="AA16" s="14" t="s">
        <v>13</v>
      </c>
      <c r="AB16" s="14" t="s">
        <v>14</v>
      </c>
      <c r="AC16" s="225">
        <f>'POTONGAN GAJI'!H25</f>
        <v>0</v>
      </c>
      <c r="AD16" s="225"/>
      <c r="AE16" s="14"/>
      <c r="AF16" s="14"/>
    </row>
    <row r="17" spans="1:32" s="11" customFormat="1" ht="11.25" customHeight="1" x14ac:dyDescent="0.15">
      <c r="A17" s="169"/>
      <c r="B17" s="14"/>
      <c r="C17" s="179" t="s">
        <v>28</v>
      </c>
      <c r="D17" s="14" t="s">
        <v>4</v>
      </c>
      <c r="E17" s="14" t="s">
        <v>13</v>
      </c>
      <c r="F17" s="14" t="s">
        <v>14</v>
      </c>
      <c r="G17" s="225">
        <f>'POTONGAN GAJI'!E7</f>
        <v>2311578.96</v>
      </c>
      <c r="H17" s="225"/>
      <c r="I17" s="14"/>
      <c r="J17" s="169"/>
      <c r="K17" s="14"/>
      <c r="L17" s="169"/>
      <c r="M17" s="14"/>
      <c r="N17" s="179" t="s">
        <v>28</v>
      </c>
      <c r="O17" s="14" t="s">
        <v>81</v>
      </c>
      <c r="P17" s="14" t="s">
        <v>13</v>
      </c>
      <c r="Q17" s="14" t="s">
        <v>14</v>
      </c>
      <c r="R17" s="225">
        <f>'POTONGAN GAJI'!E17</f>
        <v>0</v>
      </c>
      <c r="S17" s="225"/>
      <c r="T17" s="14"/>
      <c r="U17" s="14"/>
      <c r="V17" s="169"/>
      <c r="W17" s="169"/>
      <c r="X17" s="14"/>
      <c r="Y17" s="179" t="s">
        <v>28</v>
      </c>
      <c r="Z17" s="14" t="s">
        <v>4</v>
      </c>
      <c r="AA17" s="14" t="s">
        <v>13</v>
      </c>
      <c r="AB17" s="14" t="s">
        <v>14</v>
      </c>
      <c r="AC17" s="225">
        <f>'POTONGAN GAJI'!E25</f>
        <v>1605928.39</v>
      </c>
      <c r="AD17" s="225"/>
      <c r="AE17" s="14"/>
      <c r="AF17" s="14"/>
    </row>
    <row r="18" spans="1:32" s="11" customFormat="1" ht="11.25" customHeight="1" x14ac:dyDescent="0.15">
      <c r="A18" s="169"/>
      <c r="B18" s="14"/>
      <c r="C18" s="179" t="s">
        <v>29</v>
      </c>
      <c r="D18" s="14" t="s">
        <v>5</v>
      </c>
      <c r="E18" s="14" t="s">
        <v>13</v>
      </c>
      <c r="F18" s="14" t="s">
        <v>14</v>
      </c>
      <c r="G18" s="225">
        <f>'POTONGAN GAJI'!F7</f>
        <v>0</v>
      </c>
      <c r="H18" s="225"/>
      <c r="I18" s="14"/>
      <c r="J18" s="169"/>
      <c r="K18" s="14"/>
      <c r="L18" s="169"/>
      <c r="M18" s="14"/>
      <c r="N18" s="179" t="s">
        <v>29</v>
      </c>
      <c r="O18" s="14" t="s">
        <v>5</v>
      </c>
      <c r="P18" s="14" t="s">
        <v>13</v>
      </c>
      <c r="Q18" s="14" t="s">
        <v>14</v>
      </c>
      <c r="R18" s="225">
        <f>'POTONGAN GAJI'!F17</f>
        <v>0</v>
      </c>
      <c r="S18" s="225"/>
      <c r="T18" s="14"/>
      <c r="U18" s="14"/>
      <c r="V18" s="169"/>
      <c r="W18" s="169"/>
      <c r="X18" s="14"/>
      <c r="Y18" s="179" t="s">
        <v>29</v>
      </c>
      <c r="Z18" s="14" t="s">
        <v>5</v>
      </c>
      <c r="AA18" s="14" t="s">
        <v>13</v>
      </c>
      <c r="AB18" s="14" t="s">
        <v>14</v>
      </c>
      <c r="AC18" s="225">
        <f>'POTONGAN GAJI'!F25</f>
        <v>0</v>
      </c>
      <c r="AD18" s="225"/>
      <c r="AE18" s="14"/>
      <c r="AF18" s="14"/>
    </row>
    <row r="19" spans="1:32" s="11" customFormat="1" ht="11.25" customHeight="1" x14ac:dyDescent="0.15">
      <c r="A19" s="169"/>
      <c r="B19" s="14"/>
      <c r="C19" s="179" t="s">
        <v>31</v>
      </c>
      <c r="D19" s="14" t="s">
        <v>34</v>
      </c>
      <c r="E19" s="14" t="s">
        <v>13</v>
      </c>
      <c r="F19" s="14" t="s">
        <v>14</v>
      </c>
      <c r="G19" s="225">
        <f>'POTONGAN GAJI'!N7</f>
        <v>3419371.06</v>
      </c>
      <c r="H19" s="225"/>
      <c r="I19" s="14"/>
      <c r="J19" s="169"/>
      <c r="K19" s="14"/>
      <c r="L19" s="169"/>
      <c r="M19" s="14"/>
      <c r="N19" s="179" t="s">
        <v>31</v>
      </c>
      <c r="O19" s="14" t="s">
        <v>34</v>
      </c>
      <c r="P19" s="14" t="s">
        <v>13</v>
      </c>
      <c r="Q19" s="14" t="s">
        <v>14</v>
      </c>
      <c r="R19" s="225">
        <f>'POTONGAN GAJI'!N17</f>
        <v>0</v>
      </c>
      <c r="S19" s="225"/>
      <c r="T19" s="14"/>
      <c r="U19" s="14"/>
      <c r="V19" s="169"/>
      <c r="W19" s="169"/>
      <c r="X19" s="14"/>
      <c r="Y19" s="179" t="s">
        <v>31</v>
      </c>
      <c r="Z19" s="14" t="s">
        <v>34</v>
      </c>
      <c r="AA19" s="14" t="s">
        <v>13</v>
      </c>
      <c r="AB19" s="14" t="s">
        <v>14</v>
      </c>
      <c r="AC19" s="225">
        <f>'POTONGAN GAJI'!N25</f>
        <v>0</v>
      </c>
      <c r="AD19" s="225"/>
      <c r="AE19" s="14"/>
      <c r="AF19" s="14"/>
    </row>
    <row r="20" spans="1:32" s="11" customFormat="1" ht="11.25" customHeight="1" x14ac:dyDescent="0.15">
      <c r="A20" s="169"/>
      <c r="B20" s="14"/>
      <c r="C20" s="14"/>
      <c r="D20" s="14"/>
      <c r="E20" s="14"/>
      <c r="F20" s="14"/>
      <c r="G20" s="177"/>
      <c r="H20" s="177"/>
      <c r="I20" s="14"/>
      <c r="J20" s="169"/>
      <c r="K20" s="14"/>
      <c r="L20" s="169"/>
      <c r="M20" s="14"/>
      <c r="N20" s="14"/>
      <c r="O20" s="14"/>
      <c r="P20" s="14"/>
      <c r="Q20" s="14"/>
      <c r="R20" s="177"/>
      <c r="S20" s="177"/>
      <c r="T20" s="14"/>
      <c r="U20" s="14"/>
      <c r="V20" s="169"/>
      <c r="W20" s="169"/>
      <c r="X20" s="14"/>
      <c r="Y20" s="14"/>
      <c r="Z20" s="14"/>
      <c r="AA20" s="14"/>
      <c r="AB20" s="14"/>
      <c r="AC20" s="177"/>
      <c r="AD20" s="177"/>
      <c r="AE20" s="14"/>
      <c r="AF20" s="14"/>
    </row>
    <row r="21" spans="1:32" s="11" customFormat="1" ht="11.25" customHeight="1" x14ac:dyDescent="0.15">
      <c r="A21" s="169"/>
      <c r="B21" s="14"/>
      <c r="C21" s="14" t="s">
        <v>9</v>
      </c>
      <c r="D21" s="14"/>
      <c r="E21" s="14" t="s">
        <v>13</v>
      </c>
      <c r="F21" s="14" t="s">
        <v>14</v>
      </c>
      <c r="G21" s="225">
        <f>SUM(G10:G19)</f>
        <v>5735950.0199999996</v>
      </c>
      <c r="H21" s="225"/>
      <c r="I21" s="14"/>
      <c r="J21" s="169"/>
      <c r="K21" s="14"/>
      <c r="L21" s="169"/>
      <c r="M21" s="14"/>
      <c r="N21" s="14" t="s">
        <v>9</v>
      </c>
      <c r="O21" s="14"/>
      <c r="P21" s="14" t="s">
        <v>13</v>
      </c>
      <c r="Q21" s="14" t="s">
        <v>14</v>
      </c>
      <c r="R21" s="225">
        <f>SUM(R10:R19)</f>
        <v>5000</v>
      </c>
      <c r="S21" s="225"/>
      <c r="T21" s="14"/>
      <c r="U21" s="14"/>
      <c r="V21" s="169"/>
      <c r="W21" s="169"/>
      <c r="X21" s="14"/>
      <c r="Y21" s="14" t="s">
        <v>9</v>
      </c>
      <c r="Z21" s="14"/>
      <c r="AA21" s="14" t="s">
        <v>13</v>
      </c>
      <c r="AB21" s="14" t="s">
        <v>14</v>
      </c>
      <c r="AC21" s="225">
        <f>SUM(AC10:AC19)</f>
        <v>1610928.39</v>
      </c>
      <c r="AD21" s="225"/>
      <c r="AE21" s="14"/>
      <c r="AF21" s="14"/>
    </row>
    <row r="22" spans="1:32" s="11" customFormat="1" ht="11.25" customHeight="1" x14ac:dyDescent="0.15">
      <c r="A22" s="169"/>
      <c r="B22" s="14"/>
      <c r="C22" s="176" t="s">
        <v>10</v>
      </c>
      <c r="D22" s="14"/>
      <c r="E22" s="14" t="s">
        <v>13</v>
      </c>
      <c r="F22" s="14" t="s">
        <v>14</v>
      </c>
      <c r="G22" s="225">
        <f>G7-G21</f>
        <v>15949.980000000447</v>
      </c>
      <c r="H22" s="225"/>
      <c r="I22" s="14"/>
      <c r="J22" s="169"/>
      <c r="K22" s="14"/>
      <c r="L22" s="169"/>
      <c r="M22" s="14"/>
      <c r="N22" s="176" t="s">
        <v>10</v>
      </c>
      <c r="O22" s="14"/>
      <c r="P22" s="14" t="s">
        <v>13</v>
      </c>
      <c r="Q22" s="14" t="s">
        <v>14</v>
      </c>
      <c r="R22" s="225">
        <f>R7-R21</f>
        <v>4231000</v>
      </c>
      <c r="S22" s="225"/>
      <c r="T22" s="14"/>
      <c r="U22" s="14"/>
      <c r="V22" s="169"/>
      <c r="W22" s="169"/>
      <c r="X22" s="14"/>
      <c r="Y22" s="176" t="s">
        <v>10</v>
      </c>
      <c r="Z22" s="14"/>
      <c r="AA22" s="14" t="s">
        <v>13</v>
      </c>
      <c r="AB22" s="14" t="s">
        <v>14</v>
      </c>
      <c r="AC22" s="225">
        <f>AC7-AC21</f>
        <v>1619371.61</v>
      </c>
      <c r="AD22" s="225"/>
      <c r="AE22" s="14"/>
      <c r="AF22" s="14"/>
    </row>
    <row r="23" spans="1:32" s="11" customFormat="1" ht="7.5" customHeight="1" x14ac:dyDescent="0.15">
      <c r="A23" s="169"/>
      <c r="B23" s="14"/>
      <c r="C23" s="14"/>
      <c r="D23" s="14"/>
      <c r="E23" s="14"/>
      <c r="F23" s="14"/>
      <c r="G23" s="177"/>
      <c r="H23" s="177"/>
      <c r="I23" s="14"/>
      <c r="J23" s="169"/>
      <c r="K23" s="14"/>
      <c r="L23" s="169"/>
      <c r="M23" s="14"/>
      <c r="N23" s="14"/>
      <c r="O23" s="14"/>
      <c r="P23" s="14"/>
      <c r="Q23" s="14"/>
      <c r="R23" s="177"/>
      <c r="S23" s="177"/>
      <c r="T23" s="14"/>
      <c r="U23" s="14"/>
      <c r="V23" s="169"/>
      <c r="W23" s="169"/>
      <c r="X23" s="14"/>
      <c r="Y23" s="14"/>
      <c r="Z23" s="14"/>
      <c r="AA23" s="14"/>
      <c r="AB23" s="14"/>
      <c r="AC23" s="177"/>
      <c r="AD23" s="177"/>
      <c r="AE23" s="14"/>
      <c r="AF23" s="14"/>
    </row>
    <row r="24" spans="1:32" s="11" customFormat="1" ht="7.5" customHeight="1" x14ac:dyDescent="0.15">
      <c r="A24" s="169"/>
      <c r="B24" s="14"/>
      <c r="C24" s="14"/>
      <c r="D24" s="14"/>
      <c r="E24" s="14"/>
      <c r="F24" s="14"/>
      <c r="G24" s="177"/>
      <c r="H24" s="177"/>
      <c r="I24" s="14"/>
      <c r="J24" s="169"/>
      <c r="K24" s="14"/>
      <c r="L24" s="169"/>
      <c r="M24" s="14"/>
      <c r="N24" s="14"/>
      <c r="O24" s="14"/>
      <c r="P24" s="14"/>
      <c r="Q24" s="14"/>
      <c r="R24" s="177"/>
      <c r="S24" s="177"/>
      <c r="T24" s="14"/>
      <c r="U24" s="14"/>
      <c r="V24" s="169"/>
      <c r="W24" s="169"/>
      <c r="X24" s="14"/>
      <c r="Y24" s="14"/>
      <c r="Z24" s="14"/>
      <c r="AA24" s="14"/>
      <c r="AB24" s="14"/>
      <c r="AC24" s="177"/>
      <c r="AD24" s="177"/>
      <c r="AE24" s="14"/>
      <c r="AF24" s="14"/>
    </row>
    <row r="25" spans="1:32" s="11" customFormat="1" ht="10.5" customHeight="1" x14ac:dyDescent="0.15">
      <c r="A25" s="169"/>
      <c r="B25" s="14"/>
      <c r="C25" s="14"/>
      <c r="D25" s="14"/>
      <c r="E25" s="14"/>
      <c r="F25" s="14"/>
      <c r="G25" s="177"/>
      <c r="H25" s="181" t="s">
        <v>30</v>
      </c>
      <c r="I25" s="14"/>
      <c r="J25" s="169"/>
      <c r="K25" s="14"/>
      <c r="L25" s="169"/>
      <c r="M25" s="14"/>
      <c r="N25" s="14"/>
      <c r="O25" s="14"/>
      <c r="P25" s="14"/>
      <c r="Q25" s="14"/>
      <c r="R25" s="177"/>
      <c r="S25" s="181" t="s">
        <v>30</v>
      </c>
      <c r="T25" s="14"/>
      <c r="U25" s="14"/>
      <c r="V25" s="169"/>
      <c r="W25" s="169"/>
      <c r="X25" s="14"/>
      <c r="Y25" s="14"/>
      <c r="Z25" s="14"/>
      <c r="AA25" s="14"/>
      <c r="AB25" s="14"/>
      <c r="AC25" s="177"/>
      <c r="AD25" s="181" t="s">
        <v>30</v>
      </c>
      <c r="AE25" s="14"/>
      <c r="AF25" s="14"/>
    </row>
    <row r="26" spans="1:32" s="11" customFormat="1" ht="23.25" customHeight="1" x14ac:dyDescent="0.15">
      <c r="A26" s="169"/>
      <c r="B26" s="14"/>
      <c r="C26" s="14"/>
      <c r="D26" s="14"/>
      <c r="E26" s="14"/>
      <c r="F26" s="14"/>
      <c r="G26" s="177"/>
      <c r="H26" s="182" t="s">
        <v>71</v>
      </c>
      <c r="I26" s="14"/>
      <c r="J26" s="169"/>
      <c r="K26" s="14"/>
      <c r="L26" s="169"/>
      <c r="M26" s="14"/>
      <c r="N26" s="14"/>
      <c r="O26" s="14"/>
      <c r="P26" s="14"/>
      <c r="Q26" s="14"/>
      <c r="R26" s="177"/>
      <c r="S26" s="182" t="s">
        <v>71</v>
      </c>
      <c r="T26" s="14"/>
      <c r="U26" s="14"/>
      <c r="V26" s="169"/>
      <c r="W26" s="169"/>
      <c r="X26" s="14"/>
      <c r="Y26" s="14"/>
      <c r="Z26" s="14"/>
      <c r="AA26" s="14"/>
      <c r="AB26" s="14"/>
      <c r="AC26" s="177"/>
      <c r="AD26" s="182" t="s">
        <v>71</v>
      </c>
      <c r="AE26" s="14"/>
      <c r="AF26" s="14"/>
    </row>
    <row r="27" spans="1:32" s="12" customFormat="1" ht="9" customHeight="1" x14ac:dyDescent="0.15">
      <c r="A27" s="170"/>
      <c r="B27" s="171"/>
      <c r="C27" s="171"/>
      <c r="D27" s="171"/>
      <c r="E27" s="171"/>
      <c r="F27" s="171"/>
      <c r="G27" s="183"/>
      <c r="H27" s="184" t="s">
        <v>70</v>
      </c>
      <c r="I27" s="171"/>
      <c r="J27" s="170"/>
      <c r="K27" s="171"/>
      <c r="L27" s="170"/>
      <c r="M27" s="171"/>
      <c r="N27" s="171"/>
      <c r="O27" s="171"/>
      <c r="P27" s="171"/>
      <c r="Q27" s="171"/>
      <c r="R27" s="183"/>
      <c r="S27" s="184" t="s">
        <v>70</v>
      </c>
      <c r="T27" s="171"/>
      <c r="U27" s="171"/>
      <c r="V27" s="170"/>
      <c r="W27" s="170"/>
      <c r="X27" s="171"/>
      <c r="Y27" s="171"/>
      <c r="Z27" s="171"/>
      <c r="AA27" s="171"/>
      <c r="AB27" s="171"/>
      <c r="AC27" s="183"/>
      <c r="AD27" s="184" t="s">
        <v>70</v>
      </c>
      <c r="AE27" s="171"/>
      <c r="AF27" s="171"/>
    </row>
    <row r="28" spans="1:32" s="11" customFormat="1" ht="12.75" customHeight="1" x14ac:dyDescent="0.15">
      <c r="A28" s="169"/>
      <c r="B28" s="14"/>
      <c r="C28" s="14"/>
      <c r="D28" s="14"/>
      <c r="E28" s="14"/>
      <c r="F28" s="14"/>
      <c r="G28" s="177"/>
      <c r="H28" s="181"/>
      <c r="I28" s="14"/>
      <c r="J28" s="169"/>
      <c r="K28" s="14"/>
      <c r="L28" s="169"/>
      <c r="M28" s="14"/>
      <c r="N28" s="14"/>
      <c r="O28" s="14"/>
      <c r="P28" s="14"/>
      <c r="Q28" s="14"/>
      <c r="R28" s="177"/>
      <c r="S28" s="181"/>
      <c r="T28" s="14"/>
      <c r="U28" s="14"/>
      <c r="V28" s="169"/>
      <c r="W28" s="169"/>
      <c r="X28" s="14"/>
      <c r="Y28" s="14"/>
      <c r="Z28" s="14"/>
      <c r="AA28" s="14"/>
      <c r="AB28" s="14"/>
      <c r="AC28" s="177"/>
      <c r="AD28" s="181"/>
      <c r="AE28" s="14"/>
      <c r="AF28" s="14"/>
    </row>
    <row r="29" spans="1:32" s="11" customFormat="1" ht="1.5" customHeight="1" x14ac:dyDescent="0.15">
      <c r="A29" s="169"/>
      <c r="B29" s="14"/>
      <c r="C29" s="14"/>
      <c r="D29" s="14"/>
      <c r="E29" s="14"/>
      <c r="F29" s="14"/>
      <c r="G29" s="177"/>
      <c r="H29" s="181"/>
      <c r="I29" s="14"/>
      <c r="J29" s="169"/>
      <c r="K29" s="14"/>
      <c r="L29" s="169"/>
      <c r="M29" s="14"/>
      <c r="N29" s="14"/>
      <c r="O29" s="14"/>
      <c r="P29" s="14"/>
      <c r="Q29" s="14"/>
      <c r="R29" s="177"/>
      <c r="S29" s="181"/>
      <c r="T29" s="14"/>
      <c r="U29" s="14"/>
      <c r="V29" s="169"/>
      <c r="W29" s="169"/>
      <c r="X29" s="14"/>
      <c r="Y29" s="14"/>
      <c r="Z29" s="14"/>
      <c r="AA29" s="14"/>
      <c r="AB29" s="14"/>
      <c r="AC29" s="177"/>
      <c r="AD29" s="181"/>
      <c r="AE29" s="14"/>
      <c r="AF29" s="14"/>
    </row>
    <row r="30" spans="1:32" s="11" customFormat="1" ht="7.5" customHeight="1" x14ac:dyDescent="0.15">
      <c r="A30" s="169"/>
      <c r="B30" s="14"/>
      <c r="C30" s="14"/>
      <c r="D30" s="14"/>
      <c r="E30" s="14"/>
      <c r="F30" s="14"/>
      <c r="G30" s="177"/>
      <c r="H30" s="181"/>
      <c r="I30" s="14"/>
      <c r="J30" s="169"/>
      <c r="K30" s="14"/>
      <c r="L30" s="169"/>
      <c r="M30" s="14"/>
      <c r="N30" s="14"/>
      <c r="O30" s="14"/>
      <c r="P30" s="14"/>
      <c r="Q30" s="14"/>
      <c r="R30" s="177"/>
      <c r="S30" s="181"/>
      <c r="T30" s="14"/>
      <c r="U30" s="14"/>
      <c r="V30" s="169"/>
      <c r="W30" s="169"/>
      <c r="X30" s="14"/>
      <c r="Y30" s="14"/>
      <c r="Z30" s="14"/>
      <c r="AA30" s="14"/>
      <c r="AB30" s="14"/>
      <c r="AC30" s="177"/>
      <c r="AD30" s="181"/>
      <c r="AE30" s="14"/>
      <c r="AF30" s="14"/>
    </row>
    <row r="31" spans="1:32" s="10" customFormat="1" ht="14.25" customHeight="1" x14ac:dyDescent="0.15">
      <c r="A31" s="231" t="s">
        <v>44</v>
      </c>
      <c r="B31" s="231"/>
      <c r="C31" s="231"/>
      <c r="D31" s="231"/>
      <c r="E31" s="231"/>
      <c r="F31" s="231"/>
      <c r="G31" s="231"/>
      <c r="H31" s="231"/>
      <c r="I31" s="231"/>
      <c r="J31" s="231"/>
      <c r="K31" s="168"/>
      <c r="L31" s="231" t="s">
        <v>44</v>
      </c>
      <c r="M31" s="231"/>
      <c r="N31" s="231"/>
      <c r="O31" s="231"/>
      <c r="P31" s="231"/>
      <c r="Q31" s="231"/>
      <c r="R31" s="231"/>
      <c r="S31" s="231"/>
      <c r="T31" s="231"/>
      <c r="U31" s="231"/>
      <c r="V31" s="167"/>
      <c r="W31" s="231" t="s">
        <v>44</v>
      </c>
      <c r="X31" s="231"/>
      <c r="Y31" s="231"/>
      <c r="Z31" s="231"/>
      <c r="AA31" s="231"/>
      <c r="AB31" s="231"/>
      <c r="AC31" s="231"/>
      <c r="AD31" s="231"/>
      <c r="AE31" s="231"/>
      <c r="AF31" s="231"/>
    </row>
    <row r="32" spans="1:32" s="11" customFormat="1" ht="11.25" customHeight="1" x14ac:dyDescent="0.15">
      <c r="A32" s="227" t="s">
        <v>46</v>
      </c>
      <c r="B32" s="227"/>
      <c r="C32" s="227"/>
      <c r="D32" s="227"/>
      <c r="E32" s="227"/>
      <c r="F32" s="227"/>
      <c r="G32" s="227"/>
      <c r="H32" s="227"/>
      <c r="I32" s="227"/>
      <c r="J32" s="227"/>
      <c r="K32" s="14"/>
      <c r="L32" s="227" t="s">
        <v>46</v>
      </c>
      <c r="M32" s="227"/>
      <c r="N32" s="227"/>
      <c r="O32" s="227"/>
      <c r="P32" s="227"/>
      <c r="Q32" s="227"/>
      <c r="R32" s="227"/>
      <c r="S32" s="227"/>
      <c r="T32" s="227"/>
      <c r="U32" s="227"/>
      <c r="V32" s="169"/>
      <c r="W32" s="227" t="s">
        <v>46</v>
      </c>
      <c r="X32" s="227"/>
      <c r="Y32" s="227"/>
      <c r="Z32" s="227"/>
      <c r="AA32" s="227"/>
      <c r="AB32" s="227"/>
      <c r="AC32" s="227"/>
      <c r="AD32" s="227"/>
      <c r="AE32" s="227"/>
      <c r="AF32" s="227"/>
    </row>
    <row r="33" spans="1:32" s="12" customFormat="1" ht="11.25" customHeight="1" x14ac:dyDescent="0.15">
      <c r="A33" s="229" t="s">
        <v>47</v>
      </c>
      <c r="B33" s="233"/>
      <c r="C33" s="233"/>
      <c r="D33" s="233"/>
      <c r="E33" s="233"/>
      <c r="F33" s="233"/>
      <c r="G33" s="233"/>
      <c r="H33" s="233"/>
      <c r="I33" s="233"/>
      <c r="J33" s="233"/>
      <c r="K33" s="171"/>
      <c r="L33" s="229" t="s">
        <v>47</v>
      </c>
      <c r="M33" s="233"/>
      <c r="N33" s="233"/>
      <c r="O33" s="233"/>
      <c r="P33" s="233"/>
      <c r="Q33" s="233"/>
      <c r="R33" s="233"/>
      <c r="S33" s="233"/>
      <c r="T33" s="233"/>
      <c r="U33" s="233"/>
      <c r="V33" s="170"/>
      <c r="W33" s="229" t="s">
        <v>47</v>
      </c>
      <c r="X33" s="233"/>
      <c r="Y33" s="233"/>
      <c r="Z33" s="233"/>
      <c r="AA33" s="233"/>
      <c r="AB33" s="233"/>
      <c r="AC33" s="233"/>
      <c r="AD33" s="233"/>
      <c r="AE33" s="233"/>
      <c r="AF33" s="233"/>
    </row>
    <row r="34" spans="1:32" s="11" customFormat="1" ht="7.5" customHeight="1" x14ac:dyDescent="0.15">
      <c r="A34" s="169"/>
      <c r="B34" s="14"/>
      <c r="C34" s="14"/>
      <c r="D34" s="14"/>
      <c r="E34" s="14"/>
      <c r="F34" s="14"/>
      <c r="G34" s="177"/>
      <c r="H34" s="181"/>
      <c r="I34" s="14"/>
      <c r="J34" s="169"/>
      <c r="K34" s="14"/>
      <c r="L34" s="169"/>
      <c r="M34" s="14"/>
      <c r="N34" s="14"/>
      <c r="O34" s="14"/>
      <c r="P34" s="14"/>
      <c r="Q34" s="14"/>
      <c r="R34" s="177"/>
      <c r="S34" s="181"/>
      <c r="T34" s="14"/>
      <c r="U34" s="14"/>
      <c r="V34" s="169"/>
      <c r="W34" s="169"/>
      <c r="X34" s="14"/>
      <c r="Y34" s="14"/>
      <c r="Z34" s="14"/>
      <c r="AA34" s="14"/>
      <c r="AB34" s="14"/>
      <c r="AC34" s="177"/>
      <c r="AD34" s="181"/>
      <c r="AE34" s="14"/>
      <c r="AF34" s="14"/>
    </row>
    <row r="35" spans="1:32" s="11" customFormat="1" ht="11.25" customHeight="1" x14ac:dyDescent="0.15">
      <c r="A35" s="169"/>
      <c r="B35" s="14" t="s">
        <v>18</v>
      </c>
      <c r="C35" s="14"/>
      <c r="D35" s="14"/>
      <c r="E35" s="14" t="s">
        <v>13</v>
      </c>
      <c r="F35" s="224" t="s">
        <v>84</v>
      </c>
      <c r="G35" s="224"/>
      <c r="H35" s="224"/>
      <c r="I35" s="14"/>
      <c r="J35" s="169"/>
      <c r="K35" s="14"/>
      <c r="L35" s="169"/>
      <c r="M35" s="14" t="s">
        <v>18</v>
      </c>
      <c r="N35" s="14"/>
      <c r="O35" s="14"/>
      <c r="P35" s="14" t="s">
        <v>13</v>
      </c>
      <c r="Q35" s="224" t="s">
        <v>84</v>
      </c>
      <c r="R35" s="224"/>
      <c r="S35" s="224"/>
      <c r="T35" s="14"/>
      <c r="U35" s="14"/>
      <c r="V35" s="169"/>
      <c r="W35" s="169"/>
      <c r="X35" s="14" t="s">
        <v>18</v>
      </c>
      <c r="Y35" s="14"/>
      <c r="Z35" s="14"/>
      <c r="AA35" s="14" t="s">
        <v>13</v>
      </c>
      <c r="AB35" s="224" t="s">
        <v>85</v>
      </c>
      <c r="AC35" s="224"/>
      <c r="AD35" s="224"/>
      <c r="AE35" s="14"/>
      <c r="AF35" s="14"/>
    </row>
    <row r="36" spans="1:32" s="11" customFormat="1" ht="11.25" customHeight="1" x14ac:dyDescent="0.15">
      <c r="A36" s="169"/>
      <c r="B36" s="14" t="s">
        <v>19</v>
      </c>
      <c r="C36" s="14"/>
      <c r="D36" s="14"/>
      <c r="E36" s="14" t="s">
        <v>13</v>
      </c>
      <c r="F36" s="176" t="str">
        <f>'POTONGAN GAJI'!B8</f>
        <v>ARIEF KURNIAWAN, SE, MM</v>
      </c>
      <c r="G36" s="177"/>
      <c r="H36" s="177"/>
      <c r="I36" s="14"/>
      <c r="J36" s="169"/>
      <c r="K36" s="14"/>
      <c r="L36" s="169"/>
      <c r="M36" s="14" t="s">
        <v>19</v>
      </c>
      <c r="N36" s="14"/>
      <c r="O36" s="14"/>
      <c r="P36" s="14" t="s">
        <v>13</v>
      </c>
      <c r="Q36" s="176" t="e">
        <f>'POTONGAN GAJI'!#REF!</f>
        <v>#REF!</v>
      </c>
      <c r="R36" s="177"/>
      <c r="S36" s="177"/>
      <c r="T36" s="14"/>
      <c r="U36" s="14"/>
      <c r="V36" s="169"/>
      <c r="W36" s="169"/>
      <c r="X36" s="14" t="s">
        <v>19</v>
      </c>
      <c r="Y36" s="14"/>
      <c r="Z36" s="14"/>
      <c r="AA36" s="14" t="s">
        <v>13</v>
      </c>
      <c r="AB36" s="176" t="s">
        <v>86</v>
      </c>
      <c r="AC36" s="177"/>
      <c r="AD36" s="177"/>
      <c r="AE36" s="14"/>
      <c r="AF36" s="14"/>
    </row>
    <row r="37" spans="1:32" s="11" customFormat="1" ht="11.25" customHeight="1" x14ac:dyDescent="0.15">
      <c r="A37" s="169"/>
      <c r="B37" s="14" t="s">
        <v>20</v>
      </c>
      <c r="C37" s="14"/>
      <c r="D37" s="14"/>
      <c r="E37" s="14" t="s">
        <v>13</v>
      </c>
      <c r="F37" s="14" t="s">
        <v>14</v>
      </c>
      <c r="G37" s="225">
        <f>'POTONGAN GAJI'!D8</f>
        <v>4808800</v>
      </c>
      <c r="H37" s="225"/>
      <c r="I37" s="178"/>
      <c r="J37" s="169"/>
      <c r="K37" s="14"/>
      <c r="L37" s="169"/>
      <c r="M37" s="14" t="s">
        <v>20</v>
      </c>
      <c r="N37" s="14"/>
      <c r="O37" s="14"/>
      <c r="P37" s="14" t="s">
        <v>13</v>
      </c>
      <c r="Q37" s="14" t="s">
        <v>14</v>
      </c>
      <c r="R37" s="225" t="e">
        <f>'POTONGAN GAJI'!#REF!</f>
        <v>#REF!</v>
      </c>
      <c r="S37" s="225"/>
      <c r="T37" s="178"/>
      <c r="U37" s="14"/>
      <c r="V37" s="169"/>
      <c r="W37" s="169"/>
      <c r="X37" s="14" t="s">
        <v>20</v>
      </c>
      <c r="Y37" s="14"/>
      <c r="Z37" s="14"/>
      <c r="AA37" s="14" t="s">
        <v>13</v>
      </c>
      <c r="AB37" s="14" t="s">
        <v>14</v>
      </c>
      <c r="AC37" s="225">
        <v>3746800</v>
      </c>
      <c r="AD37" s="225"/>
      <c r="AE37" s="178"/>
      <c r="AF37" s="14"/>
    </row>
    <row r="38" spans="1:32" s="11" customFormat="1" ht="11.25" customHeight="1" x14ac:dyDescent="0.15">
      <c r="A38" s="169"/>
      <c r="B38" s="14" t="s">
        <v>21</v>
      </c>
      <c r="C38" s="14"/>
      <c r="D38" s="14"/>
      <c r="E38" s="14"/>
      <c r="F38" s="14"/>
      <c r="G38" s="177"/>
      <c r="H38" s="177"/>
      <c r="I38" s="14"/>
      <c r="J38" s="169"/>
      <c r="K38" s="14"/>
      <c r="L38" s="169"/>
      <c r="M38" s="14" t="s">
        <v>21</v>
      </c>
      <c r="N38" s="14"/>
      <c r="O38" s="14"/>
      <c r="P38" s="14"/>
      <c r="Q38" s="14"/>
      <c r="R38" s="177"/>
      <c r="S38" s="177"/>
      <c r="T38" s="14"/>
      <c r="U38" s="14"/>
      <c r="V38" s="169"/>
      <c r="W38" s="169"/>
      <c r="X38" s="14" t="s">
        <v>21</v>
      </c>
      <c r="Y38" s="14"/>
      <c r="Z38" s="14"/>
      <c r="AA38" s="14"/>
      <c r="AB38" s="14"/>
      <c r="AC38" s="177"/>
      <c r="AD38" s="177"/>
      <c r="AE38" s="14"/>
      <c r="AF38" s="14"/>
    </row>
    <row r="39" spans="1:32" s="11" customFormat="1" ht="11.25" customHeight="1" x14ac:dyDescent="0.15">
      <c r="A39" s="169"/>
      <c r="B39" s="14"/>
      <c r="C39" s="14"/>
      <c r="D39" s="14"/>
      <c r="E39" s="14"/>
      <c r="F39" s="14"/>
      <c r="G39" s="177"/>
      <c r="H39" s="177"/>
      <c r="I39" s="14"/>
      <c r="J39" s="169"/>
      <c r="K39" s="14"/>
      <c r="L39" s="169"/>
      <c r="M39" s="14"/>
      <c r="N39" s="14"/>
      <c r="O39" s="14"/>
      <c r="P39" s="14"/>
      <c r="Q39" s="14"/>
      <c r="R39" s="177"/>
      <c r="S39" s="177"/>
      <c r="T39" s="14"/>
      <c r="U39" s="14"/>
      <c r="V39" s="169"/>
      <c r="W39" s="169"/>
      <c r="X39" s="14"/>
      <c r="Y39" s="14"/>
      <c r="Z39" s="14"/>
      <c r="AA39" s="14"/>
      <c r="AB39" s="14"/>
      <c r="AC39" s="177"/>
      <c r="AD39" s="177"/>
      <c r="AE39" s="14"/>
      <c r="AF39" s="14"/>
    </row>
    <row r="40" spans="1:32" s="11" customFormat="1" ht="11.25" customHeight="1" x14ac:dyDescent="0.15">
      <c r="A40" s="169"/>
      <c r="B40" s="14"/>
      <c r="C40" s="179" t="s">
        <v>12</v>
      </c>
      <c r="D40" s="14" t="s">
        <v>22</v>
      </c>
      <c r="E40" s="14" t="s">
        <v>13</v>
      </c>
      <c r="F40" s="14" t="s">
        <v>14</v>
      </c>
      <c r="G40" s="225">
        <f>'POTONGAN GAJI'!L8</f>
        <v>0</v>
      </c>
      <c r="H40" s="225"/>
      <c r="I40" s="179"/>
      <c r="J40" s="169"/>
      <c r="K40" s="14"/>
      <c r="L40" s="169"/>
      <c r="M40" s="14"/>
      <c r="N40" s="179" t="s">
        <v>12</v>
      </c>
      <c r="O40" s="14" t="s">
        <v>22</v>
      </c>
      <c r="P40" s="14" t="s">
        <v>13</v>
      </c>
      <c r="Q40" s="14" t="s">
        <v>14</v>
      </c>
      <c r="R40" s="225" t="e">
        <f>'POTONGAN GAJI'!#REF!</f>
        <v>#REF!</v>
      </c>
      <c r="S40" s="225"/>
      <c r="T40" s="179"/>
      <c r="U40" s="14"/>
      <c r="V40" s="169"/>
      <c r="W40" s="169"/>
      <c r="X40" s="14"/>
      <c r="Y40" s="179" t="s">
        <v>12</v>
      </c>
      <c r="Z40" s="14" t="s">
        <v>22</v>
      </c>
      <c r="AA40" s="14" t="s">
        <v>13</v>
      </c>
      <c r="AB40" s="14" t="s">
        <v>14</v>
      </c>
      <c r="AC40" s="225"/>
      <c r="AD40" s="225"/>
      <c r="AE40" s="179"/>
      <c r="AF40" s="14"/>
    </row>
    <row r="41" spans="1:32" s="11" customFormat="1" ht="11.25" customHeight="1" x14ac:dyDescent="0.15">
      <c r="A41" s="169"/>
      <c r="B41" s="14"/>
      <c r="C41" s="179" t="s">
        <v>15</v>
      </c>
      <c r="D41" s="14" t="s">
        <v>23</v>
      </c>
      <c r="E41" s="14" t="s">
        <v>13</v>
      </c>
      <c r="F41" s="14" t="s">
        <v>14</v>
      </c>
      <c r="G41" s="225">
        <f>'POTONGAN GAJI'!J8</f>
        <v>2000</v>
      </c>
      <c r="H41" s="225"/>
      <c r="I41" s="14"/>
      <c r="J41" s="169"/>
      <c r="K41" s="14"/>
      <c r="L41" s="169"/>
      <c r="M41" s="14"/>
      <c r="N41" s="179" t="s">
        <v>15</v>
      </c>
      <c r="O41" s="14" t="s">
        <v>23</v>
      </c>
      <c r="P41" s="14" t="s">
        <v>13</v>
      </c>
      <c r="Q41" s="14" t="s">
        <v>14</v>
      </c>
      <c r="R41" s="225" t="e">
        <f>'POTONGAN GAJI'!#REF!</f>
        <v>#REF!</v>
      </c>
      <c r="S41" s="225"/>
      <c r="T41" s="14"/>
      <c r="U41" s="14"/>
      <c r="V41" s="169"/>
      <c r="W41" s="169"/>
      <c r="X41" s="14"/>
      <c r="Y41" s="179" t="s">
        <v>15</v>
      </c>
      <c r="Z41" s="14" t="s">
        <v>23</v>
      </c>
      <c r="AA41" s="14" t="s">
        <v>13</v>
      </c>
      <c r="AB41" s="14" t="s">
        <v>14</v>
      </c>
      <c r="AC41" s="225" t="s">
        <v>87</v>
      </c>
      <c r="AD41" s="225"/>
      <c r="AE41" s="14"/>
      <c r="AF41" s="14"/>
    </row>
    <row r="42" spans="1:32" s="11" customFormat="1" ht="11.25" customHeight="1" x14ac:dyDescent="0.15">
      <c r="A42" s="169"/>
      <c r="B42" s="14"/>
      <c r="C42" s="179" t="s">
        <v>16</v>
      </c>
      <c r="D42" s="180">
        <f>D12</f>
        <v>0</v>
      </c>
      <c r="E42" s="14" t="s">
        <v>13</v>
      </c>
      <c r="F42" s="14" t="s">
        <v>14</v>
      </c>
      <c r="G42" s="225">
        <f>'POTONGAN GAJI'!I8</f>
        <v>0</v>
      </c>
      <c r="H42" s="225"/>
      <c r="I42" s="14"/>
      <c r="J42" s="169"/>
      <c r="K42" s="14"/>
      <c r="L42" s="169"/>
      <c r="M42" s="14"/>
      <c r="N42" s="179" t="s">
        <v>16</v>
      </c>
      <c r="O42" s="180">
        <f>D12</f>
        <v>0</v>
      </c>
      <c r="P42" s="14" t="s">
        <v>13</v>
      </c>
      <c r="Q42" s="14" t="s">
        <v>14</v>
      </c>
      <c r="R42" s="225"/>
      <c r="S42" s="225"/>
      <c r="T42" s="14"/>
      <c r="U42" s="14"/>
      <c r="V42" s="169"/>
      <c r="W42" s="169"/>
      <c r="X42" s="14"/>
      <c r="Y42" s="179" t="s">
        <v>16</v>
      </c>
      <c r="Z42" s="180">
        <f>D12</f>
        <v>0</v>
      </c>
      <c r="AA42" s="14" t="s">
        <v>13</v>
      </c>
      <c r="AB42" s="14" t="s">
        <v>14</v>
      </c>
      <c r="AC42" s="225"/>
      <c r="AD42" s="225"/>
      <c r="AE42" s="14"/>
      <c r="AF42" s="14"/>
    </row>
    <row r="43" spans="1:32" s="11" customFormat="1" ht="11.25" customHeight="1" x14ac:dyDescent="0.15">
      <c r="A43" s="169"/>
      <c r="B43" s="14"/>
      <c r="C43" s="179" t="s">
        <v>17</v>
      </c>
      <c r="D43" s="14" t="s">
        <v>24</v>
      </c>
      <c r="E43" s="14" t="s">
        <v>13</v>
      </c>
      <c r="F43" s="14" t="s">
        <v>14</v>
      </c>
      <c r="G43" s="225">
        <f>'POTONGAN GAJI'!K8</f>
        <v>3000</v>
      </c>
      <c r="H43" s="225"/>
      <c r="I43" s="14"/>
      <c r="J43" s="169"/>
      <c r="K43" s="14"/>
      <c r="L43" s="169"/>
      <c r="M43" s="14"/>
      <c r="N43" s="179" t="s">
        <v>17</v>
      </c>
      <c r="O43" s="14" t="s">
        <v>24</v>
      </c>
      <c r="P43" s="14" t="s">
        <v>13</v>
      </c>
      <c r="Q43" s="14" t="s">
        <v>14</v>
      </c>
      <c r="R43" s="225" t="e">
        <f>'POTONGAN GAJI'!#REF!</f>
        <v>#REF!</v>
      </c>
      <c r="S43" s="225"/>
      <c r="T43" s="14"/>
      <c r="U43" s="14"/>
      <c r="V43" s="169"/>
      <c r="W43" s="169"/>
      <c r="X43" s="14"/>
      <c r="Y43" s="179" t="s">
        <v>17</v>
      </c>
      <c r="Z43" s="14" t="s">
        <v>24</v>
      </c>
      <c r="AA43" s="14" t="s">
        <v>13</v>
      </c>
      <c r="AB43" s="14" t="s">
        <v>14</v>
      </c>
      <c r="AC43" s="234">
        <v>3000</v>
      </c>
      <c r="AD43" s="234"/>
      <c r="AE43" s="14"/>
      <c r="AF43" s="14"/>
    </row>
    <row r="44" spans="1:32" s="11" customFormat="1" ht="11.25" customHeight="1" x14ac:dyDescent="0.15">
      <c r="A44" s="169"/>
      <c r="B44" s="14"/>
      <c r="C44" s="179" t="s">
        <v>25</v>
      </c>
      <c r="D44" s="14" t="s">
        <v>33</v>
      </c>
      <c r="E44" s="14" t="s">
        <v>13</v>
      </c>
      <c r="F44" s="14" t="s">
        <v>14</v>
      </c>
      <c r="G44" s="225">
        <f>'POTONGAN GAJI'!G8</f>
        <v>0</v>
      </c>
      <c r="H44" s="225"/>
      <c r="I44" s="14"/>
      <c r="J44" s="169"/>
      <c r="K44" s="14"/>
      <c r="L44" s="169"/>
      <c r="M44" s="14"/>
      <c r="N44" s="179" t="s">
        <v>25</v>
      </c>
      <c r="O44" s="14" t="s">
        <v>33</v>
      </c>
      <c r="P44" s="14" t="s">
        <v>13</v>
      </c>
      <c r="Q44" s="14" t="s">
        <v>14</v>
      </c>
      <c r="R44" s="225"/>
      <c r="S44" s="225"/>
      <c r="T44" s="14"/>
      <c r="U44" s="14"/>
      <c r="V44" s="169"/>
      <c r="W44" s="169"/>
      <c r="X44" s="14"/>
      <c r="Y44" s="179" t="s">
        <v>25</v>
      </c>
      <c r="Z44" s="14" t="s">
        <v>33</v>
      </c>
      <c r="AA44" s="14" t="s">
        <v>13</v>
      </c>
      <c r="AB44" s="14" t="s">
        <v>14</v>
      </c>
      <c r="AC44" s="225"/>
      <c r="AD44" s="225"/>
      <c r="AE44" s="14"/>
      <c r="AF44" s="14"/>
    </row>
    <row r="45" spans="1:32" s="11" customFormat="1" ht="11.25" customHeight="1" x14ac:dyDescent="0.15">
      <c r="A45" s="169"/>
      <c r="B45" s="14"/>
      <c r="C45" s="179" t="s">
        <v>26</v>
      </c>
      <c r="D45" s="14"/>
      <c r="E45" s="14"/>
      <c r="F45" s="14"/>
      <c r="G45" s="225"/>
      <c r="H45" s="225"/>
      <c r="I45" s="14"/>
      <c r="J45" s="169"/>
      <c r="K45" s="14"/>
      <c r="L45" s="169"/>
      <c r="M45" s="14"/>
      <c r="N45" s="179" t="s">
        <v>26</v>
      </c>
      <c r="O45" s="14"/>
      <c r="P45" s="14"/>
      <c r="Q45" s="14"/>
      <c r="R45" s="225"/>
      <c r="S45" s="225"/>
      <c r="T45" s="14"/>
      <c r="U45" s="14"/>
      <c r="V45" s="169"/>
      <c r="W45" s="169"/>
      <c r="X45" s="14"/>
      <c r="Y45" s="179" t="s">
        <v>26</v>
      </c>
      <c r="Z45" s="14"/>
      <c r="AA45" s="14"/>
      <c r="AB45" s="14"/>
      <c r="AC45" s="225"/>
      <c r="AD45" s="225"/>
      <c r="AE45" s="14"/>
      <c r="AF45" s="14"/>
    </row>
    <row r="46" spans="1:32" s="11" customFormat="1" ht="11.25" customHeight="1" x14ac:dyDescent="0.15">
      <c r="A46" s="169"/>
      <c r="B46" s="14"/>
      <c r="C46" s="179" t="s">
        <v>27</v>
      </c>
      <c r="D46" s="14" t="s">
        <v>32</v>
      </c>
      <c r="E46" s="14" t="s">
        <v>13</v>
      </c>
      <c r="F46" s="14" t="s">
        <v>14</v>
      </c>
      <c r="G46" s="225">
        <f>'POTONGAN GAJI'!H8</f>
        <v>1311500</v>
      </c>
      <c r="H46" s="225"/>
      <c r="I46" s="14"/>
      <c r="J46" s="169"/>
      <c r="K46" s="14"/>
      <c r="L46" s="169"/>
      <c r="M46" s="14"/>
      <c r="N46" s="179" t="s">
        <v>27</v>
      </c>
      <c r="O46" s="14" t="s">
        <v>32</v>
      </c>
      <c r="P46" s="14" t="s">
        <v>13</v>
      </c>
      <c r="Q46" s="14" t="s">
        <v>14</v>
      </c>
      <c r="R46" s="225">
        <v>2015300</v>
      </c>
      <c r="S46" s="225"/>
      <c r="T46" s="14"/>
      <c r="U46" s="14"/>
      <c r="V46" s="169"/>
      <c r="W46" s="169"/>
      <c r="X46" s="14"/>
      <c r="Y46" s="179" t="s">
        <v>27</v>
      </c>
      <c r="Z46" s="14" t="s">
        <v>32</v>
      </c>
      <c r="AA46" s="14" t="s">
        <v>13</v>
      </c>
      <c r="AB46" s="14" t="s">
        <v>14</v>
      </c>
      <c r="AC46" s="225"/>
      <c r="AD46" s="225"/>
      <c r="AE46" s="14"/>
      <c r="AF46" s="14"/>
    </row>
    <row r="47" spans="1:32" s="11" customFormat="1" ht="11.25" customHeight="1" x14ac:dyDescent="0.15">
      <c r="A47" s="169"/>
      <c r="B47" s="14"/>
      <c r="C47" s="179" t="s">
        <v>28</v>
      </c>
      <c r="D47" s="14" t="s">
        <v>4</v>
      </c>
      <c r="E47" s="14" t="s">
        <v>13</v>
      </c>
      <c r="F47" s="14" t="s">
        <v>14</v>
      </c>
      <c r="G47" s="225">
        <f>'POTONGAN GAJI'!E8</f>
        <v>3367685.24</v>
      </c>
      <c r="H47" s="225"/>
      <c r="I47" s="14"/>
      <c r="J47" s="169"/>
      <c r="K47" s="14"/>
      <c r="L47" s="169"/>
      <c r="M47" s="14"/>
      <c r="N47" s="179" t="s">
        <v>28</v>
      </c>
      <c r="O47" s="14" t="s">
        <v>4</v>
      </c>
      <c r="P47" s="14" t="s">
        <v>13</v>
      </c>
      <c r="Q47" s="14" t="s">
        <v>14</v>
      </c>
      <c r="R47" s="225" t="e">
        <f>'POTONGAN GAJI'!#REF!</f>
        <v>#REF!</v>
      </c>
      <c r="S47" s="225"/>
      <c r="T47" s="14"/>
      <c r="U47" s="14"/>
      <c r="V47" s="169"/>
      <c r="W47" s="169"/>
      <c r="X47" s="14"/>
      <c r="Y47" s="179" t="s">
        <v>28</v>
      </c>
      <c r="Z47" s="14" t="s">
        <v>4</v>
      </c>
      <c r="AA47" s="14" t="s">
        <v>13</v>
      </c>
      <c r="AB47" s="14" t="s">
        <v>14</v>
      </c>
      <c r="AC47" s="225"/>
      <c r="AD47" s="225"/>
      <c r="AE47" s="14"/>
      <c r="AF47" s="14"/>
    </row>
    <row r="48" spans="1:32" s="11" customFormat="1" ht="11.25" customHeight="1" x14ac:dyDescent="0.15">
      <c r="A48" s="169"/>
      <c r="B48" s="14"/>
      <c r="C48" s="179" t="s">
        <v>29</v>
      </c>
      <c r="D48" s="14" t="s">
        <v>5</v>
      </c>
      <c r="E48" s="14" t="s">
        <v>13</v>
      </c>
      <c r="F48" s="14" t="s">
        <v>14</v>
      </c>
      <c r="G48" s="225">
        <f>'POTONGAN GAJI'!F8</f>
        <v>0</v>
      </c>
      <c r="H48" s="225"/>
      <c r="I48" s="14"/>
      <c r="J48" s="169"/>
      <c r="K48" s="14"/>
      <c r="L48" s="169"/>
      <c r="M48" s="14"/>
      <c r="N48" s="179" t="s">
        <v>29</v>
      </c>
      <c r="O48" s="14" t="s">
        <v>5</v>
      </c>
      <c r="P48" s="14" t="s">
        <v>13</v>
      </c>
      <c r="Q48" s="14" t="s">
        <v>14</v>
      </c>
      <c r="R48" s="225" t="e">
        <f>'POTONGAN GAJI'!#REF!</f>
        <v>#REF!</v>
      </c>
      <c r="S48" s="225"/>
      <c r="T48" s="14"/>
      <c r="U48" s="14"/>
      <c r="V48" s="169"/>
      <c r="W48" s="169"/>
      <c r="X48" s="14"/>
      <c r="Y48" s="179" t="s">
        <v>29</v>
      </c>
      <c r="Z48" s="14" t="s">
        <v>5</v>
      </c>
      <c r="AA48" s="14" t="s">
        <v>13</v>
      </c>
      <c r="AB48" s="14" t="s">
        <v>14</v>
      </c>
      <c r="AC48" s="225"/>
      <c r="AD48" s="225"/>
      <c r="AE48" s="14"/>
      <c r="AF48" s="14"/>
    </row>
    <row r="49" spans="1:32" s="11" customFormat="1" ht="11.25" customHeight="1" x14ac:dyDescent="0.15">
      <c r="A49" s="169"/>
      <c r="B49" s="14"/>
      <c r="C49" s="179" t="s">
        <v>31</v>
      </c>
      <c r="D49" s="14" t="s">
        <v>34</v>
      </c>
      <c r="E49" s="14" t="s">
        <v>13</v>
      </c>
      <c r="F49" s="14" t="s">
        <v>14</v>
      </c>
      <c r="G49" s="225">
        <f>'POTONGAN GAJI'!N8</f>
        <v>0</v>
      </c>
      <c r="H49" s="225"/>
      <c r="I49" s="14"/>
      <c r="J49" s="169"/>
      <c r="K49" s="14"/>
      <c r="L49" s="169"/>
      <c r="M49" s="14"/>
      <c r="N49" s="179" t="s">
        <v>31</v>
      </c>
      <c r="O49" s="14" t="s">
        <v>34</v>
      </c>
      <c r="P49" s="14" t="s">
        <v>13</v>
      </c>
      <c r="Q49" s="14" t="s">
        <v>14</v>
      </c>
      <c r="R49" s="225" t="e">
        <f>'POTONGAN GAJI'!#REF!</f>
        <v>#REF!</v>
      </c>
      <c r="S49" s="225"/>
      <c r="T49" s="14"/>
      <c r="U49" s="14"/>
      <c r="V49" s="169"/>
      <c r="W49" s="169"/>
      <c r="X49" s="14"/>
      <c r="Y49" s="179" t="s">
        <v>31</v>
      </c>
      <c r="Z49" s="14" t="s">
        <v>34</v>
      </c>
      <c r="AA49" s="14" t="s">
        <v>13</v>
      </c>
      <c r="AB49" s="14" t="s">
        <v>14</v>
      </c>
      <c r="AC49" s="225">
        <v>2530484.2799999998</v>
      </c>
      <c r="AD49" s="225"/>
      <c r="AE49" s="14"/>
      <c r="AF49" s="14"/>
    </row>
    <row r="50" spans="1:32" s="11" customFormat="1" ht="11.25" customHeight="1" x14ac:dyDescent="0.15">
      <c r="A50" s="169"/>
      <c r="B50" s="14"/>
      <c r="C50" s="14"/>
      <c r="D50" s="14"/>
      <c r="E50" s="14"/>
      <c r="F50" s="14"/>
      <c r="G50" s="177"/>
      <c r="H50" s="177"/>
      <c r="I50" s="14"/>
      <c r="J50" s="169"/>
      <c r="K50" s="14"/>
      <c r="L50" s="169"/>
      <c r="M50" s="14"/>
      <c r="N50" s="14"/>
      <c r="O50" s="14"/>
      <c r="P50" s="14"/>
      <c r="Q50" s="14"/>
      <c r="R50" s="177"/>
      <c r="S50" s="177"/>
      <c r="T50" s="14"/>
      <c r="U50" s="14"/>
      <c r="V50" s="169"/>
      <c r="W50" s="169"/>
      <c r="X50" s="14"/>
      <c r="Y50" s="14"/>
      <c r="Z50" s="14"/>
      <c r="AA50" s="14"/>
      <c r="AB50" s="14"/>
      <c r="AC50" s="177"/>
      <c r="AD50" s="177"/>
      <c r="AE50" s="14"/>
      <c r="AF50" s="14"/>
    </row>
    <row r="51" spans="1:32" s="11" customFormat="1" ht="11.25" customHeight="1" x14ac:dyDescent="0.15">
      <c r="A51" s="169"/>
      <c r="B51" s="14"/>
      <c r="C51" s="14" t="s">
        <v>9</v>
      </c>
      <c r="D51" s="14"/>
      <c r="E51" s="14" t="s">
        <v>13</v>
      </c>
      <c r="F51" s="14" t="s">
        <v>14</v>
      </c>
      <c r="G51" s="225">
        <f>SUM(G40:G49)</f>
        <v>4684185.24</v>
      </c>
      <c r="H51" s="225"/>
      <c r="I51" s="14"/>
      <c r="J51" s="169"/>
      <c r="K51" s="14"/>
      <c r="L51" s="169"/>
      <c r="M51" s="14"/>
      <c r="N51" s="14" t="s">
        <v>9</v>
      </c>
      <c r="O51" s="14"/>
      <c r="P51" s="14" t="s">
        <v>13</v>
      </c>
      <c r="Q51" s="14" t="s">
        <v>14</v>
      </c>
      <c r="R51" s="225" t="e">
        <f>SUM(R40:R49)</f>
        <v>#REF!</v>
      </c>
      <c r="S51" s="225"/>
      <c r="T51" s="14"/>
      <c r="U51" s="14"/>
      <c r="V51" s="169"/>
      <c r="W51" s="169"/>
      <c r="X51" s="14"/>
      <c r="Y51" s="14" t="s">
        <v>9</v>
      </c>
      <c r="Z51" s="14"/>
      <c r="AA51" s="14" t="s">
        <v>13</v>
      </c>
      <c r="AB51" s="14" t="s">
        <v>14</v>
      </c>
      <c r="AC51" s="225">
        <f>SUM(AC40:AC49)</f>
        <v>2533484.2799999998</v>
      </c>
      <c r="AD51" s="225"/>
      <c r="AE51" s="14"/>
      <c r="AF51" s="14"/>
    </row>
    <row r="52" spans="1:32" s="11" customFormat="1" ht="11.25" customHeight="1" x14ac:dyDescent="0.15">
      <c r="A52" s="169"/>
      <c r="B52" s="14"/>
      <c r="C52" s="176" t="s">
        <v>10</v>
      </c>
      <c r="D52" s="14"/>
      <c r="E52" s="14" t="s">
        <v>13</v>
      </c>
      <c r="F52" s="14" t="s">
        <v>14</v>
      </c>
      <c r="G52" s="225">
        <f>G37-G51</f>
        <v>124614.75999999978</v>
      </c>
      <c r="H52" s="225"/>
      <c r="I52" s="14"/>
      <c r="J52" s="169"/>
      <c r="K52" s="14"/>
      <c r="L52" s="169"/>
      <c r="M52" s="14"/>
      <c r="N52" s="176" t="s">
        <v>10</v>
      </c>
      <c r="O52" s="14"/>
      <c r="P52" s="14" t="s">
        <v>13</v>
      </c>
      <c r="Q52" s="14" t="s">
        <v>14</v>
      </c>
      <c r="R52" s="225" t="e">
        <f>R37-R51</f>
        <v>#REF!</v>
      </c>
      <c r="S52" s="225"/>
      <c r="T52" s="14"/>
      <c r="U52" s="14"/>
      <c r="V52" s="169"/>
      <c r="W52" s="169"/>
      <c r="X52" s="14"/>
      <c r="Y52" s="176" t="s">
        <v>10</v>
      </c>
      <c r="Z52" s="14"/>
      <c r="AA52" s="14" t="s">
        <v>13</v>
      </c>
      <c r="AB52" s="14" t="s">
        <v>14</v>
      </c>
      <c r="AC52" s="225">
        <f>AC37-AC51</f>
        <v>1213315.7200000002</v>
      </c>
      <c r="AD52" s="225"/>
      <c r="AE52" s="14"/>
      <c r="AF52" s="14"/>
    </row>
    <row r="53" spans="1:32" s="11" customFormat="1" ht="8.25" customHeight="1" x14ac:dyDescent="0.15">
      <c r="A53" s="169"/>
      <c r="B53" s="14"/>
      <c r="C53" s="14"/>
      <c r="D53" s="14"/>
      <c r="E53" s="14"/>
      <c r="F53" s="14"/>
      <c r="G53" s="177"/>
      <c r="H53" s="177"/>
      <c r="I53" s="14"/>
      <c r="J53" s="169"/>
      <c r="K53" s="14"/>
      <c r="L53" s="169"/>
      <c r="M53" s="14"/>
      <c r="N53" s="14"/>
      <c r="O53" s="14"/>
      <c r="P53" s="14"/>
      <c r="Q53" s="14"/>
      <c r="R53" s="177"/>
      <c r="S53" s="177"/>
      <c r="T53" s="14"/>
      <c r="U53" s="14"/>
      <c r="V53" s="169"/>
      <c r="W53" s="169"/>
      <c r="X53" s="14"/>
      <c r="Y53" s="14"/>
      <c r="Z53" s="14"/>
      <c r="AA53" s="14"/>
      <c r="AB53" s="14"/>
      <c r="AC53" s="177"/>
      <c r="AD53" s="177"/>
      <c r="AE53" s="14"/>
      <c r="AF53" s="14"/>
    </row>
    <row r="54" spans="1:32" s="11" customFormat="1" ht="8.25" customHeight="1" x14ac:dyDescent="0.15">
      <c r="A54" s="169"/>
      <c r="B54" s="14"/>
      <c r="C54" s="14"/>
      <c r="D54" s="14"/>
      <c r="E54" s="14"/>
      <c r="F54" s="14"/>
      <c r="G54" s="177"/>
      <c r="H54" s="177"/>
      <c r="I54" s="14"/>
      <c r="J54" s="169"/>
      <c r="K54" s="14"/>
      <c r="L54" s="169"/>
      <c r="M54" s="14"/>
      <c r="N54" s="14"/>
      <c r="O54" s="14"/>
      <c r="P54" s="14"/>
      <c r="Q54" s="14"/>
      <c r="R54" s="177"/>
      <c r="S54" s="177"/>
      <c r="T54" s="14"/>
      <c r="U54" s="14"/>
      <c r="V54" s="169"/>
      <c r="W54" s="169"/>
      <c r="X54" s="14"/>
      <c r="Y54" s="14"/>
      <c r="Z54" s="14"/>
      <c r="AA54" s="14"/>
      <c r="AB54" s="14"/>
      <c r="AC54" s="177"/>
      <c r="AD54" s="177"/>
      <c r="AE54" s="14"/>
      <c r="AF54" s="14"/>
    </row>
    <row r="55" spans="1:32" s="11" customFormat="1" ht="11.25" customHeight="1" x14ac:dyDescent="0.15">
      <c r="A55" s="169"/>
      <c r="B55" s="14"/>
      <c r="C55" s="14"/>
      <c r="D55" s="14"/>
      <c r="E55" s="14"/>
      <c r="F55" s="14"/>
      <c r="G55" s="177"/>
      <c r="H55" s="181" t="s">
        <v>30</v>
      </c>
      <c r="I55" s="14"/>
      <c r="J55" s="169"/>
      <c r="K55" s="14"/>
      <c r="L55" s="169"/>
      <c r="M55" s="14"/>
      <c r="N55" s="14"/>
      <c r="O55" s="14"/>
      <c r="P55" s="14"/>
      <c r="Q55" s="14"/>
      <c r="R55" s="177"/>
      <c r="S55" s="181" t="s">
        <v>30</v>
      </c>
      <c r="T55" s="14"/>
      <c r="U55" s="14"/>
      <c r="V55" s="169"/>
      <c r="W55" s="169"/>
      <c r="X55" s="14"/>
      <c r="Y55" s="14"/>
      <c r="Z55" s="14"/>
      <c r="AA55" s="14"/>
      <c r="AB55" s="14"/>
      <c r="AC55" s="177"/>
      <c r="AD55" s="181" t="s">
        <v>30</v>
      </c>
      <c r="AE55" s="14"/>
      <c r="AF55" s="14"/>
    </row>
    <row r="56" spans="1:32" s="11" customFormat="1" ht="11.25" customHeight="1" x14ac:dyDescent="0.15">
      <c r="A56" s="169"/>
      <c r="B56" s="14"/>
      <c r="C56" s="14"/>
      <c r="D56" s="14"/>
      <c r="E56" s="14"/>
      <c r="F56" s="14"/>
      <c r="G56" s="177"/>
      <c r="H56" s="182" t="s">
        <v>71</v>
      </c>
      <c r="I56" s="14"/>
      <c r="J56" s="169"/>
      <c r="K56" s="14"/>
      <c r="L56" s="169"/>
      <c r="M56" s="14"/>
      <c r="N56" s="14"/>
      <c r="O56" s="14"/>
      <c r="P56" s="14"/>
      <c r="Q56" s="14"/>
      <c r="R56" s="177"/>
      <c r="S56" s="182" t="s">
        <v>71</v>
      </c>
      <c r="T56" s="14"/>
      <c r="U56" s="14"/>
      <c r="V56" s="169"/>
      <c r="W56" s="169"/>
      <c r="X56" s="14"/>
      <c r="Y56" s="14"/>
      <c r="Z56" s="14"/>
      <c r="AA56" s="14"/>
      <c r="AB56" s="14"/>
      <c r="AC56" s="177"/>
      <c r="AD56" s="182" t="s">
        <v>71</v>
      </c>
      <c r="AE56" s="14"/>
      <c r="AF56" s="14"/>
    </row>
    <row r="57" spans="1:32" s="11" customFormat="1" ht="11.25" customHeight="1" x14ac:dyDescent="0.15">
      <c r="A57" s="169"/>
      <c r="B57" s="14"/>
      <c r="C57" s="14"/>
      <c r="D57" s="14"/>
      <c r="E57" s="14"/>
      <c r="F57" s="14"/>
      <c r="G57" s="177"/>
      <c r="H57" s="184" t="s">
        <v>70</v>
      </c>
      <c r="I57" s="14"/>
      <c r="J57" s="169"/>
      <c r="K57" s="14"/>
      <c r="L57" s="169"/>
      <c r="M57" s="14"/>
      <c r="N57" s="14"/>
      <c r="O57" s="14"/>
      <c r="P57" s="14"/>
      <c r="Q57" s="14"/>
      <c r="R57" s="177"/>
      <c r="S57" s="184" t="s">
        <v>70</v>
      </c>
      <c r="T57" s="14"/>
      <c r="U57" s="14"/>
      <c r="V57" s="169"/>
      <c r="W57" s="169"/>
      <c r="X57" s="14"/>
      <c r="Y57" s="14"/>
      <c r="Z57" s="14"/>
      <c r="AA57" s="14"/>
      <c r="AB57" s="14"/>
      <c r="AC57" s="177"/>
      <c r="AD57" s="184" t="s">
        <v>70</v>
      </c>
      <c r="AE57" s="14"/>
      <c r="AF57" s="14"/>
    </row>
    <row r="58" spans="1:32" s="11" customFormat="1" ht="11.25" customHeight="1" x14ac:dyDescent="0.15">
      <c r="A58" s="169"/>
      <c r="B58" s="14"/>
      <c r="C58" s="14"/>
      <c r="D58" s="14"/>
      <c r="E58" s="14"/>
      <c r="F58" s="14"/>
      <c r="G58" s="177"/>
      <c r="H58" s="181"/>
      <c r="I58" s="14"/>
      <c r="J58" s="169"/>
      <c r="K58" s="14"/>
      <c r="L58" s="169"/>
      <c r="M58" s="14"/>
      <c r="N58" s="14"/>
      <c r="O58" s="14"/>
      <c r="P58" s="14"/>
      <c r="Q58" s="14"/>
      <c r="R58" s="177"/>
      <c r="S58" s="181"/>
      <c r="T58" s="14"/>
      <c r="U58" s="14"/>
      <c r="V58" s="169"/>
      <c r="W58" s="169"/>
      <c r="X58" s="14"/>
      <c r="Y58" s="14"/>
      <c r="Z58" s="14"/>
      <c r="AA58" s="14"/>
      <c r="AB58" s="14"/>
      <c r="AC58" s="177"/>
      <c r="AD58" s="181"/>
      <c r="AE58" s="14"/>
      <c r="AF58" s="14"/>
    </row>
    <row r="59" spans="1:32" s="11" customFormat="1" ht="11.25" customHeight="1" x14ac:dyDescent="0.15">
      <c r="A59" s="169"/>
      <c r="B59" s="14"/>
      <c r="C59" s="14"/>
      <c r="D59" s="14"/>
      <c r="E59" s="14"/>
      <c r="F59" s="14"/>
      <c r="G59" s="177"/>
      <c r="H59" s="181"/>
      <c r="I59" s="14"/>
      <c r="J59" s="169"/>
      <c r="K59" s="14"/>
      <c r="L59" s="169"/>
      <c r="M59" s="14"/>
      <c r="N59" s="14"/>
      <c r="O59" s="14"/>
      <c r="P59" s="14"/>
      <c r="Q59" s="14"/>
      <c r="R59" s="177"/>
      <c r="S59" s="181"/>
      <c r="T59" s="14"/>
      <c r="U59" s="14"/>
      <c r="V59" s="169"/>
      <c r="W59" s="169"/>
      <c r="X59" s="14"/>
      <c r="Y59" s="14"/>
      <c r="Z59" s="14"/>
      <c r="AA59" s="14"/>
      <c r="AB59" s="14"/>
      <c r="AC59" s="177"/>
      <c r="AD59" s="181"/>
      <c r="AE59" s="14"/>
      <c r="AF59" s="14"/>
    </row>
    <row r="60" spans="1:32" s="11" customFormat="1" ht="11.25" customHeight="1" x14ac:dyDescent="0.15">
      <c r="A60" s="169"/>
      <c r="B60" s="14"/>
      <c r="C60" s="14"/>
      <c r="D60" s="14"/>
      <c r="E60" s="14"/>
      <c r="F60" s="14"/>
      <c r="G60" s="177"/>
      <c r="H60" s="181"/>
      <c r="I60" s="14"/>
      <c r="J60" s="169"/>
      <c r="K60" s="14"/>
      <c r="L60" s="169"/>
      <c r="M60" s="14"/>
      <c r="N60" s="14"/>
      <c r="O60" s="14"/>
      <c r="P60" s="14"/>
      <c r="Q60" s="14"/>
      <c r="R60" s="177"/>
      <c r="S60" s="181"/>
      <c r="T60" s="14"/>
      <c r="U60" s="14"/>
      <c r="V60" s="169"/>
      <c r="W60" s="169"/>
      <c r="X60" s="14"/>
      <c r="Y60" s="14"/>
      <c r="Z60" s="14"/>
      <c r="AA60" s="14"/>
      <c r="AB60" s="14"/>
      <c r="AC60" s="177"/>
      <c r="AD60" s="181"/>
      <c r="AE60" s="14"/>
      <c r="AF60" s="14"/>
    </row>
    <row r="61" spans="1:32" s="16" customFormat="1" ht="12" customHeight="1" x14ac:dyDescent="0.15">
      <c r="A61" s="185"/>
      <c r="B61" s="186"/>
      <c r="C61" s="186"/>
      <c r="D61" s="186"/>
      <c r="E61" s="186"/>
      <c r="F61" s="186"/>
      <c r="G61" s="187"/>
      <c r="H61" s="188"/>
      <c r="I61" s="186"/>
      <c r="J61" s="185"/>
      <c r="K61" s="186"/>
      <c r="L61" s="185"/>
      <c r="M61" s="186"/>
      <c r="N61" s="186"/>
      <c r="O61" s="186"/>
      <c r="P61" s="186"/>
      <c r="Q61" s="186"/>
      <c r="R61" s="187"/>
      <c r="S61" s="188"/>
      <c r="T61" s="186"/>
      <c r="U61" s="186"/>
      <c r="V61" s="185"/>
      <c r="W61" s="185"/>
      <c r="X61" s="186"/>
      <c r="Y61" s="186"/>
      <c r="Z61" s="186"/>
      <c r="AA61" s="186"/>
      <c r="AB61" s="186"/>
      <c r="AC61" s="187"/>
      <c r="AD61" s="188"/>
      <c r="AE61" s="186"/>
      <c r="AF61" s="186"/>
    </row>
    <row r="62" spans="1:32" s="11" customFormat="1" ht="11.25" customHeight="1" x14ac:dyDescent="0.15">
      <c r="A62" s="169"/>
      <c r="B62" s="14"/>
      <c r="C62" s="14"/>
      <c r="D62" s="14"/>
      <c r="E62" s="14"/>
      <c r="F62" s="14"/>
      <c r="G62" s="177"/>
      <c r="H62" s="181"/>
      <c r="I62" s="14"/>
      <c r="J62" s="169"/>
      <c r="K62" s="14"/>
      <c r="L62" s="169"/>
      <c r="M62" s="14"/>
      <c r="N62" s="14"/>
      <c r="O62" s="14"/>
      <c r="P62" s="14"/>
      <c r="Q62" s="14"/>
      <c r="R62" s="177"/>
      <c r="S62" s="181"/>
      <c r="T62" s="14"/>
      <c r="U62" s="14"/>
      <c r="V62" s="169"/>
      <c r="W62" s="169"/>
      <c r="X62" s="14"/>
      <c r="Y62" s="14"/>
      <c r="Z62" s="14"/>
      <c r="AA62" s="14"/>
      <c r="AB62" s="14"/>
      <c r="AC62" s="177"/>
      <c r="AD62" s="181"/>
      <c r="AE62" s="14"/>
      <c r="AF62" s="14"/>
    </row>
    <row r="63" spans="1:32" s="11" customFormat="1" ht="11.25" customHeight="1" x14ac:dyDescent="0.15">
      <c r="A63" s="227" t="s">
        <v>44</v>
      </c>
      <c r="B63" s="227"/>
      <c r="C63" s="227"/>
      <c r="D63" s="227"/>
      <c r="E63" s="227"/>
      <c r="F63" s="227"/>
      <c r="G63" s="227"/>
      <c r="H63" s="227"/>
      <c r="I63" s="227"/>
      <c r="J63" s="227"/>
      <c r="K63" s="14"/>
      <c r="L63" s="227" t="s">
        <v>44</v>
      </c>
      <c r="M63" s="227"/>
      <c r="N63" s="227"/>
      <c r="O63" s="227"/>
      <c r="P63" s="227"/>
      <c r="Q63" s="227"/>
      <c r="R63" s="227"/>
      <c r="S63" s="227"/>
      <c r="T63" s="227"/>
      <c r="U63" s="227"/>
      <c r="V63" s="169"/>
      <c r="W63" s="227" t="s">
        <v>44</v>
      </c>
      <c r="X63" s="227"/>
      <c r="Y63" s="227"/>
      <c r="Z63" s="227"/>
      <c r="AA63" s="227"/>
      <c r="AB63" s="227"/>
      <c r="AC63" s="227"/>
      <c r="AD63" s="227"/>
      <c r="AE63" s="227"/>
      <c r="AF63" s="227"/>
    </row>
    <row r="64" spans="1:32" s="11" customFormat="1" ht="11.25" customHeight="1" x14ac:dyDescent="0.15">
      <c r="A64" s="227" t="s">
        <v>46</v>
      </c>
      <c r="B64" s="227"/>
      <c r="C64" s="227"/>
      <c r="D64" s="227"/>
      <c r="E64" s="227"/>
      <c r="F64" s="227"/>
      <c r="G64" s="227"/>
      <c r="H64" s="227"/>
      <c r="I64" s="227"/>
      <c r="J64" s="227"/>
      <c r="K64" s="14"/>
      <c r="L64" s="227" t="s">
        <v>46</v>
      </c>
      <c r="M64" s="227"/>
      <c r="N64" s="227"/>
      <c r="O64" s="227"/>
      <c r="P64" s="227"/>
      <c r="Q64" s="227"/>
      <c r="R64" s="227"/>
      <c r="S64" s="227"/>
      <c r="T64" s="227"/>
      <c r="U64" s="227"/>
      <c r="V64" s="169"/>
      <c r="W64" s="227" t="s">
        <v>46</v>
      </c>
      <c r="X64" s="227"/>
      <c r="Y64" s="227"/>
      <c r="Z64" s="227"/>
      <c r="AA64" s="227"/>
      <c r="AB64" s="227"/>
      <c r="AC64" s="227"/>
      <c r="AD64" s="227"/>
      <c r="AE64" s="227"/>
      <c r="AF64" s="227"/>
    </row>
    <row r="65" spans="1:32" s="11" customFormat="1" ht="11.25" customHeight="1" x14ac:dyDescent="0.15">
      <c r="A65" s="226" t="s">
        <v>47</v>
      </c>
      <c r="B65" s="227"/>
      <c r="C65" s="227"/>
      <c r="D65" s="227"/>
      <c r="E65" s="227"/>
      <c r="F65" s="227"/>
      <c r="G65" s="227"/>
      <c r="H65" s="227"/>
      <c r="I65" s="227"/>
      <c r="J65" s="227"/>
      <c r="K65" s="14"/>
      <c r="L65" s="226" t="s">
        <v>47</v>
      </c>
      <c r="M65" s="227"/>
      <c r="N65" s="227"/>
      <c r="O65" s="227"/>
      <c r="P65" s="227"/>
      <c r="Q65" s="227"/>
      <c r="R65" s="227"/>
      <c r="S65" s="227"/>
      <c r="T65" s="227"/>
      <c r="U65" s="227"/>
      <c r="V65" s="169"/>
      <c r="W65" s="226" t="s">
        <v>47</v>
      </c>
      <c r="X65" s="227"/>
      <c r="Y65" s="227"/>
      <c r="Z65" s="227"/>
      <c r="AA65" s="227"/>
      <c r="AB65" s="227"/>
      <c r="AC65" s="227"/>
      <c r="AD65" s="227"/>
      <c r="AE65" s="227"/>
      <c r="AF65" s="227"/>
    </row>
    <row r="66" spans="1:32" s="11" customFormat="1" ht="14.25" customHeight="1" x14ac:dyDescent="0.15">
      <c r="A66" s="169"/>
      <c r="B66" s="14"/>
      <c r="C66" s="14"/>
      <c r="D66" s="14"/>
      <c r="E66" s="14"/>
      <c r="F66" s="14"/>
      <c r="G66" s="177"/>
      <c r="H66" s="181"/>
      <c r="I66" s="14"/>
      <c r="J66" s="169"/>
      <c r="K66" s="14"/>
      <c r="L66" s="169"/>
      <c r="M66" s="14"/>
      <c r="N66" s="14"/>
      <c r="O66" s="14"/>
      <c r="P66" s="14"/>
      <c r="Q66" s="14"/>
      <c r="R66" s="177"/>
      <c r="S66" s="181"/>
      <c r="T66" s="14"/>
      <c r="U66" s="14"/>
      <c r="V66" s="169"/>
      <c r="W66" s="169"/>
      <c r="X66" s="14"/>
      <c r="Y66" s="14"/>
      <c r="Z66" s="14"/>
      <c r="AA66" s="14"/>
      <c r="AB66" s="14"/>
      <c r="AC66" s="177"/>
      <c r="AD66" s="181"/>
      <c r="AE66" s="14"/>
      <c r="AF66" s="14"/>
    </row>
    <row r="67" spans="1:32" s="11" customFormat="1" ht="11.25" customHeight="1" x14ac:dyDescent="0.15">
      <c r="A67" s="169"/>
      <c r="B67" s="14" t="s">
        <v>18</v>
      </c>
      <c r="C67" s="14"/>
      <c r="D67" s="14"/>
      <c r="E67" s="14" t="s">
        <v>13</v>
      </c>
      <c r="F67" s="224" t="s">
        <v>84</v>
      </c>
      <c r="G67" s="224"/>
      <c r="H67" s="224"/>
      <c r="I67" s="14"/>
      <c r="J67" s="169"/>
      <c r="K67" s="14"/>
      <c r="L67" s="169"/>
      <c r="M67" s="14" t="s">
        <v>18</v>
      </c>
      <c r="N67" s="14"/>
      <c r="O67" s="14"/>
      <c r="P67" s="14" t="s">
        <v>13</v>
      </c>
      <c r="Q67" s="224" t="str">
        <f>Q35</f>
        <v>NOP 2018</v>
      </c>
      <c r="R67" s="224"/>
      <c r="S67" s="224"/>
      <c r="T67" s="14"/>
      <c r="U67" s="14"/>
      <c r="V67" s="169"/>
      <c r="W67" s="169"/>
      <c r="X67" s="14" t="s">
        <v>18</v>
      </c>
      <c r="Y67" s="14"/>
      <c r="Z67" s="14"/>
      <c r="AA67" s="14" t="s">
        <v>13</v>
      </c>
      <c r="AB67" s="224" t="str">
        <f>AB35</f>
        <v>NOP</v>
      </c>
      <c r="AC67" s="224"/>
      <c r="AD67" s="224"/>
      <c r="AE67" s="14"/>
      <c r="AF67" s="14"/>
    </row>
    <row r="68" spans="1:32" s="11" customFormat="1" ht="11.25" customHeight="1" x14ac:dyDescent="0.15">
      <c r="A68" s="169"/>
      <c r="B68" s="14" t="s">
        <v>19</v>
      </c>
      <c r="C68" s="14"/>
      <c r="D68" s="14"/>
      <c r="E68" s="14" t="s">
        <v>13</v>
      </c>
      <c r="F68" s="176" t="str">
        <f>'POTONGAN GAJI'!B9</f>
        <v>SUNARTO, S. Sos</v>
      </c>
      <c r="G68" s="177"/>
      <c r="H68" s="177"/>
      <c r="I68" s="14"/>
      <c r="J68" s="169"/>
      <c r="K68" s="14"/>
      <c r="L68" s="169"/>
      <c r="M68" s="14" t="s">
        <v>19</v>
      </c>
      <c r="N68" s="14"/>
      <c r="O68" s="14"/>
      <c r="P68" s="14" t="s">
        <v>13</v>
      </c>
      <c r="Q68" s="176" t="str">
        <f>'POTONGAN GAJI'!B18</f>
        <v>TEJO WIBOWO</v>
      </c>
      <c r="R68" s="177"/>
      <c r="S68" s="177"/>
      <c r="T68" s="14"/>
      <c r="U68" s="14"/>
      <c r="V68" s="169"/>
      <c r="W68" s="169"/>
      <c r="X68" s="14" t="s">
        <v>19</v>
      </c>
      <c r="Y68" s="14"/>
      <c r="Z68" s="14"/>
      <c r="AA68" s="14" t="s">
        <v>13</v>
      </c>
      <c r="AB68" s="176" t="e">
        <f>'POTONGAN GAJI'!#REF!</f>
        <v>#REF!</v>
      </c>
      <c r="AC68" s="177"/>
      <c r="AD68" s="177"/>
      <c r="AE68" s="14"/>
      <c r="AF68" s="14"/>
    </row>
    <row r="69" spans="1:32" s="11" customFormat="1" ht="11.25" customHeight="1" x14ac:dyDescent="0.15">
      <c r="A69" s="169"/>
      <c r="B69" s="14" t="s">
        <v>20</v>
      </c>
      <c r="C69" s="14"/>
      <c r="D69" s="14"/>
      <c r="E69" s="14" t="s">
        <v>13</v>
      </c>
      <c r="F69" s="14" t="s">
        <v>14</v>
      </c>
      <c r="G69" s="225">
        <f>'POTONGAN GAJI'!D9</f>
        <v>4126800</v>
      </c>
      <c r="H69" s="225"/>
      <c r="I69" s="178"/>
      <c r="J69" s="169"/>
      <c r="K69" s="14"/>
      <c r="L69" s="169"/>
      <c r="M69" s="14" t="s">
        <v>20</v>
      </c>
      <c r="N69" s="14"/>
      <c r="O69" s="14"/>
      <c r="P69" s="14" t="s">
        <v>13</v>
      </c>
      <c r="Q69" s="14" t="s">
        <v>14</v>
      </c>
      <c r="R69" s="225">
        <f>'POTONGAN GAJI'!D18</f>
        <v>3503700</v>
      </c>
      <c r="S69" s="225"/>
      <c r="T69" s="178"/>
      <c r="U69" s="14"/>
      <c r="V69" s="169"/>
      <c r="W69" s="169"/>
      <c r="X69" s="14" t="s">
        <v>20</v>
      </c>
      <c r="Y69" s="14"/>
      <c r="Z69" s="14"/>
      <c r="AA69" s="14" t="s">
        <v>13</v>
      </c>
      <c r="AB69" s="14" t="s">
        <v>14</v>
      </c>
      <c r="AC69" s="225" t="e">
        <f>'POTONGAN GAJI'!#REF!</f>
        <v>#REF!</v>
      </c>
      <c r="AD69" s="225"/>
      <c r="AE69" s="178"/>
      <c r="AF69" s="14"/>
    </row>
    <row r="70" spans="1:32" s="11" customFormat="1" ht="11.25" customHeight="1" x14ac:dyDescent="0.15">
      <c r="A70" s="169"/>
      <c r="B70" s="14" t="s">
        <v>21</v>
      </c>
      <c r="C70" s="14"/>
      <c r="D70" s="14"/>
      <c r="E70" s="14"/>
      <c r="F70" s="14"/>
      <c r="G70" s="177"/>
      <c r="H70" s="177"/>
      <c r="I70" s="14"/>
      <c r="J70" s="169"/>
      <c r="K70" s="14"/>
      <c r="L70" s="169"/>
      <c r="M70" s="14" t="s">
        <v>21</v>
      </c>
      <c r="N70" s="14"/>
      <c r="O70" s="14"/>
      <c r="P70" s="14"/>
      <c r="Q70" s="14"/>
      <c r="R70" s="177"/>
      <c r="S70" s="177"/>
      <c r="T70" s="14"/>
      <c r="U70" s="14"/>
      <c r="V70" s="169"/>
      <c r="W70" s="169"/>
      <c r="X70" s="14" t="s">
        <v>21</v>
      </c>
      <c r="Y70" s="14"/>
      <c r="Z70" s="14"/>
      <c r="AA70" s="14"/>
      <c r="AB70" s="14"/>
      <c r="AC70" s="177"/>
      <c r="AD70" s="177"/>
      <c r="AE70" s="14"/>
      <c r="AF70" s="14"/>
    </row>
    <row r="71" spans="1:32" s="11" customFormat="1" ht="11.25" customHeight="1" x14ac:dyDescent="0.15">
      <c r="A71" s="169"/>
      <c r="B71" s="14"/>
      <c r="C71" s="14"/>
      <c r="D71" s="14"/>
      <c r="E71" s="14"/>
      <c r="F71" s="14"/>
      <c r="G71" s="177"/>
      <c r="H71" s="177"/>
      <c r="I71" s="14"/>
      <c r="J71" s="169"/>
      <c r="K71" s="14"/>
      <c r="L71" s="169"/>
      <c r="M71" s="14"/>
      <c r="N71" s="14"/>
      <c r="O71" s="14"/>
      <c r="P71" s="14"/>
      <c r="Q71" s="14"/>
      <c r="R71" s="177"/>
      <c r="S71" s="177"/>
      <c r="T71" s="14"/>
      <c r="U71" s="14"/>
      <c r="V71" s="169"/>
      <c r="W71" s="169"/>
      <c r="X71" s="14"/>
      <c r="Y71" s="14"/>
      <c r="Z71" s="14"/>
      <c r="AA71" s="14"/>
      <c r="AB71" s="14"/>
      <c r="AC71" s="177"/>
      <c r="AD71" s="177"/>
      <c r="AE71" s="14"/>
      <c r="AF71" s="14"/>
    </row>
    <row r="72" spans="1:32" s="11" customFormat="1" ht="11.25" customHeight="1" x14ac:dyDescent="0.15">
      <c r="A72" s="169"/>
      <c r="B72" s="14"/>
      <c r="C72" s="179" t="s">
        <v>12</v>
      </c>
      <c r="D72" s="14" t="s">
        <v>22</v>
      </c>
      <c r="E72" s="14" t="s">
        <v>13</v>
      </c>
      <c r="F72" s="14" t="s">
        <v>14</v>
      </c>
      <c r="G72" s="225">
        <f>'POTONGAN GAJI'!L9</f>
        <v>0</v>
      </c>
      <c r="H72" s="225"/>
      <c r="I72" s="179"/>
      <c r="J72" s="169"/>
      <c r="K72" s="14"/>
      <c r="L72" s="169"/>
      <c r="M72" s="14"/>
      <c r="N72" s="179" t="s">
        <v>12</v>
      </c>
      <c r="O72" s="14" t="s">
        <v>22</v>
      </c>
      <c r="P72" s="14" t="s">
        <v>13</v>
      </c>
      <c r="Q72" s="14" t="s">
        <v>14</v>
      </c>
      <c r="R72" s="225">
        <f>'POTONGAN GAJI'!L18</f>
        <v>0</v>
      </c>
      <c r="S72" s="225"/>
      <c r="T72" s="179"/>
      <c r="U72" s="14"/>
      <c r="V72" s="169"/>
      <c r="W72" s="169"/>
      <c r="X72" s="14"/>
      <c r="Y72" s="179" t="s">
        <v>12</v>
      </c>
      <c r="Z72" s="14" t="s">
        <v>22</v>
      </c>
      <c r="AA72" s="14" t="s">
        <v>13</v>
      </c>
      <c r="AB72" s="14" t="s">
        <v>14</v>
      </c>
      <c r="AC72" s="225" t="e">
        <f>'POTONGAN GAJI'!#REF!</f>
        <v>#REF!</v>
      </c>
      <c r="AD72" s="225"/>
      <c r="AE72" s="179"/>
      <c r="AF72" s="14"/>
    </row>
    <row r="73" spans="1:32" s="11" customFormat="1" ht="11.25" customHeight="1" x14ac:dyDescent="0.15">
      <c r="A73" s="169"/>
      <c r="B73" s="14"/>
      <c r="C73" s="179" t="s">
        <v>15</v>
      </c>
      <c r="D73" s="14" t="s">
        <v>23</v>
      </c>
      <c r="E73" s="14" t="s">
        <v>13</v>
      </c>
      <c r="F73" s="14" t="s">
        <v>14</v>
      </c>
      <c r="G73" s="225">
        <f>'POTONGAN GAJI'!J9</f>
        <v>2000</v>
      </c>
      <c r="H73" s="225"/>
      <c r="I73" s="14"/>
      <c r="J73" s="169"/>
      <c r="K73" s="14"/>
      <c r="L73" s="169"/>
      <c r="M73" s="14"/>
      <c r="N73" s="179" t="s">
        <v>15</v>
      </c>
      <c r="O73" s="14" t="s">
        <v>23</v>
      </c>
      <c r="P73" s="14" t="s">
        <v>13</v>
      </c>
      <c r="Q73" s="14" t="s">
        <v>14</v>
      </c>
      <c r="R73" s="225">
        <f>'POTONGAN GAJI'!J18</f>
        <v>2000</v>
      </c>
      <c r="S73" s="225"/>
      <c r="T73" s="14"/>
      <c r="U73" s="14"/>
      <c r="V73" s="169"/>
      <c r="W73" s="169"/>
      <c r="X73" s="14"/>
      <c r="Y73" s="179" t="s">
        <v>15</v>
      </c>
      <c r="Z73" s="14" t="s">
        <v>23</v>
      </c>
      <c r="AA73" s="14" t="s">
        <v>13</v>
      </c>
      <c r="AB73" s="14" t="s">
        <v>14</v>
      </c>
      <c r="AC73" s="225" t="e">
        <f>'POTONGAN GAJI'!#REF!</f>
        <v>#REF!</v>
      </c>
      <c r="AD73" s="225"/>
      <c r="AE73" s="14"/>
      <c r="AF73" s="14"/>
    </row>
    <row r="74" spans="1:32" s="11" customFormat="1" ht="11.25" customHeight="1" x14ac:dyDescent="0.15">
      <c r="A74" s="169"/>
      <c r="B74" s="14"/>
      <c r="C74" s="179" t="s">
        <v>16</v>
      </c>
      <c r="D74" s="180">
        <f>D12</f>
        <v>0</v>
      </c>
      <c r="E74" s="14" t="s">
        <v>13</v>
      </c>
      <c r="F74" s="14" t="s">
        <v>14</v>
      </c>
      <c r="G74" s="225">
        <f>'POTONGAN GAJI'!I9</f>
        <v>0</v>
      </c>
      <c r="H74" s="225"/>
      <c r="I74" s="14"/>
      <c r="J74" s="169"/>
      <c r="K74" s="14"/>
      <c r="L74" s="169"/>
      <c r="M74" s="14"/>
      <c r="N74" s="179" t="s">
        <v>16</v>
      </c>
      <c r="O74" s="180">
        <f>D12</f>
        <v>0</v>
      </c>
      <c r="P74" s="14" t="s">
        <v>13</v>
      </c>
      <c r="Q74" s="14" t="s">
        <v>14</v>
      </c>
      <c r="R74" s="225">
        <f>'POTONGAN GAJI'!I9</f>
        <v>0</v>
      </c>
      <c r="S74" s="225"/>
      <c r="T74" s="14"/>
      <c r="U74" s="14"/>
      <c r="V74" s="169"/>
      <c r="W74" s="169"/>
      <c r="X74" s="14"/>
      <c r="Y74" s="179" t="s">
        <v>16</v>
      </c>
      <c r="Z74" s="180">
        <f>D12</f>
        <v>0</v>
      </c>
      <c r="AA74" s="14" t="s">
        <v>13</v>
      </c>
      <c r="AB74" s="14" t="s">
        <v>14</v>
      </c>
      <c r="AC74" s="225" t="e">
        <f>'POTONGAN GAJI'!#REF!</f>
        <v>#REF!</v>
      </c>
      <c r="AD74" s="225"/>
      <c r="AE74" s="14"/>
      <c r="AF74" s="14"/>
    </row>
    <row r="75" spans="1:32" s="11" customFormat="1" ht="11.25" customHeight="1" x14ac:dyDescent="0.15">
      <c r="A75" s="169"/>
      <c r="B75" s="14"/>
      <c r="C75" s="179" t="s">
        <v>17</v>
      </c>
      <c r="D75" s="14" t="s">
        <v>24</v>
      </c>
      <c r="E75" s="14" t="s">
        <v>13</v>
      </c>
      <c r="F75" s="14" t="s">
        <v>14</v>
      </c>
      <c r="G75" s="225">
        <f>'POTONGAN GAJI'!K9</f>
        <v>3000</v>
      </c>
      <c r="H75" s="225"/>
      <c r="I75" s="14"/>
      <c r="J75" s="169"/>
      <c r="K75" s="14"/>
      <c r="L75" s="169"/>
      <c r="M75" s="14"/>
      <c r="N75" s="179" t="s">
        <v>17</v>
      </c>
      <c r="O75" s="14" t="s">
        <v>24</v>
      </c>
      <c r="P75" s="14" t="s">
        <v>13</v>
      </c>
      <c r="Q75" s="14" t="s">
        <v>14</v>
      </c>
      <c r="R75" s="225">
        <f>'POTONGAN GAJI'!K18</f>
        <v>3000</v>
      </c>
      <c r="S75" s="225"/>
      <c r="T75" s="14"/>
      <c r="U75" s="14"/>
      <c r="V75" s="169"/>
      <c r="W75" s="169"/>
      <c r="X75" s="14"/>
      <c r="Y75" s="179" t="s">
        <v>17</v>
      </c>
      <c r="Z75" s="14" t="s">
        <v>24</v>
      </c>
      <c r="AA75" s="14" t="s">
        <v>13</v>
      </c>
      <c r="AB75" s="14" t="s">
        <v>14</v>
      </c>
      <c r="AC75" s="225" t="e">
        <f>'POTONGAN GAJI'!#REF!</f>
        <v>#REF!</v>
      </c>
      <c r="AD75" s="225"/>
      <c r="AE75" s="14"/>
      <c r="AF75" s="14"/>
    </row>
    <row r="76" spans="1:32" s="11" customFormat="1" ht="11.25" customHeight="1" x14ac:dyDescent="0.15">
      <c r="A76" s="169"/>
      <c r="B76" s="14"/>
      <c r="C76" s="179" t="s">
        <v>25</v>
      </c>
      <c r="D76" s="14" t="s">
        <v>33</v>
      </c>
      <c r="E76" s="14" t="s">
        <v>13</v>
      </c>
      <c r="F76" s="14" t="s">
        <v>14</v>
      </c>
      <c r="G76" s="225">
        <f>'POTONGAN GAJI'!G9</f>
        <v>0</v>
      </c>
      <c r="H76" s="225"/>
      <c r="I76" s="14"/>
      <c r="J76" s="169"/>
      <c r="K76" s="14"/>
      <c r="L76" s="169"/>
      <c r="M76" s="14"/>
      <c r="N76" s="179" t="s">
        <v>25</v>
      </c>
      <c r="O76" s="14" t="s">
        <v>33</v>
      </c>
      <c r="P76" s="14" t="s">
        <v>13</v>
      </c>
      <c r="Q76" s="14" t="s">
        <v>14</v>
      </c>
      <c r="R76" s="225">
        <f>'POTONGAN GAJI'!G18</f>
        <v>0</v>
      </c>
      <c r="S76" s="225"/>
      <c r="T76" s="14"/>
      <c r="U76" s="14"/>
      <c r="V76" s="169"/>
      <c r="W76" s="169"/>
      <c r="X76" s="14"/>
      <c r="Y76" s="179" t="s">
        <v>25</v>
      </c>
      <c r="Z76" s="14" t="s">
        <v>33</v>
      </c>
      <c r="AA76" s="14" t="s">
        <v>13</v>
      </c>
      <c r="AB76" s="14" t="s">
        <v>14</v>
      </c>
      <c r="AC76" s="225" t="e">
        <f>'POTONGAN GAJI'!#REF!</f>
        <v>#REF!</v>
      </c>
      <c r="AD76" s="225"/>
      <c r="AE76" s="14"/>
      <c r="AF76" s="14"/>
    </row>
    <row r="77" spans="1:32" s="11" customFormat="1" ht="11.25" customHeight="1" x14ac:dyDescent="0.15">
      <c r="A77" s="169"/>
      <c r="B77" s="14"/>
      <c r="C77" s="179" t="s">
        <v>26</v>
      </c>
      <c r="D77" s="14"/>
      <c r="E77" s="14"/>
      <c r="F77" s="14"/>
      <c r="G77" s="225"/>
      <c r="H77" s="225"/>
      <c r="I77" s="14"/>
      <c r="J77" s="169"/>
      <c r="K77" s="14"/>
      <c r="L77" s="169"/>
      <c r="M77" s="14"/>
      <c r="N77" s="179" t="s">
        <v>26</v>
      </c>
      <c r="O77" s="14"/>
      <c r="P77" s="14"/>
      <c r="Q77" s="14"/>
      <c r="R77" s="225"/>
      <c r="S77" s="225"/>
      <c r="T77" s="14"/>
      <c r="U77" s="14"/>
      <c r="V77" s="169"/>
      <c r="W77" s="169"/>
      <c r="X77" s="14"/>
      <c r="Y77" s="179" t="s">
        <v>26</v>
      </c>
      <c r="Z77" s="14"/>
      <c r="AA77" s="14"/>
      <c r="AB77" s="14"/>
      <c r="AC77" s="225"/>
      <c r="AD77" s="225"/>
      <c r="AE77" s="14"/>
      <c r="AF77" s="14"/>
    </row>
    <row r="78" spans="1:32" s="11" customFormat="1" ht="11.25" customHeight="1" x14ac:dyDescent="0.15">
      <c r="A78" s="169"/>
      <c r="B78" s="14"/>
      <c r="C78" s="179" t="s">
        <v>27</v>
      </c>
      <c r="D78" s="14" t="s">
        <v>32</v>
      </c>
      <c r="E78" s="14" t="s">
        <v>13</v>
      </c>
      <c r="F78" s="14" t="s">
        <v>14</v>
      </c>
      <c r="G78" s="225">
        <f>'POTONGAN GAJI'!H9</f>
        <v>50000</v>
      </c>
      <c r="H78" s="225"/>
      <c r="I78" s="14"/>
      <c r="J78" s="169"/>
      <c r="K78" s="14"/>
      <c r="L78" s="169"/>
      <c r="M78" s="14"/>
      <c r="N78" s="179" t="s">
        <v>27</v>
      </c>
      <c r="O78" s="14" t="s">
        <v>32</v>
      </c>
      <c r="P78" s="14" t="s">
        <v>13</v>
      </c>
      <c r="Q78" s="14" t="s">
        <v>14</v>
      </c>
      <c r="R78" s="225">
        <f>'POTONGAN GAJI'!H18</f>
        <v>0</v>
      </c>
      <c r="S78" s="225"/>
      <c r="T78" s="14"/>
      <c r="U78" s="14"/>
      <c r="V78" s="169"/>
      <c r="W78" s="169"/>
      <c r="X78" s="14"/>
      <c r="Y78" s="179" t="s">
        <v>27</v>
      </c>
      <c r="Z78" s="14" t="s">
        <v>32</v>
      </c>
      <c r="AA78" s="14" t="s">
        <v>13</v>
      </c>
      <c r="AB78" s="14" t="s">
        <v>14</v>
      </c>
      <c r="AC78" s="225" t="e">
        <f>'POTONGAN GAJI'!#REF!</f>
        <v>#REF!</v>
      </c>
      <c r="AD78" s="225"/>
      <c r="AE78" s="14"/>
      <c r="AF78" s="14"/>
    </row>
    <row r="79" spans="1:32" s="11" customFormat="1" ht="11.25" customHeight="1" x14ac:dyDescent="0.15">
      <c r="A79" s="169"/>
      <c r="B79" s="14"/>
      <c r="C79" s="179" t="s">
        <v>28</v>
      </c>
      <c r="D79" s="14" t="s">
        <v>4</v>
      </c>
      <c r="E79" s="14" t="s">
        <v>13</v>
      </c>
      <c r="F79" s="14" t="s">
        <v>14</v>
      </c>
      <c r="G79" s="225">
        <f>'POTONGAN GAJI'!E9</f>
        <v>2021637.1</v>
      </c>
      <c r="H79" s="225"/>
      <c r="I79" s="14"/>
      <c r="J79" s="169"/>
      <c r="K79" s="14"/>
      <c r="L79" s="169"/>
      <c r="M79" s="14"/>
      <c r="N79" s="179" t="s">
        <v>28</v>
      </c>
      <c r="O79" s="14" t="s">
        <v>4</v>
      </c>
      <c r="P79" s="14" t="s">
        <v>13</v>
      </c>
      <c r="Q79" s="14" t="s">
        <v>14</v>
      </c>
      <c r="R79" s="225">
        <f>'POTONGAN GAJI'!E18</f>
        <v>2133028.73</v>
      </c>
      <c r="S79" s="225"/>
      <c r="T79" s="14"/>
      <c r="U79" s="14"/>
      <c r="V79" s="169"/>
      <c r="W79" s="169"/>
      <c r="X79" s="14"/>
      <c r="Y79" s="179" t="s">
        <v>28</v>
      </c>
      <c r="Z79" s="14" t="s">
        <v>4</v>
      </c>
      <c r="AA79" s="14" t="s">
        <v>13</v>
      </c>
      <c r="AB79" s="14" t="s">
        <v>14</v>
      </c>
      <c r="AC79" s="225" t="e">
        <f>'POTONGAN GAJI'!#REF!</f>
        <v>#REF!</v>
      </c>
      <c r="AD79" s="225"/>
      <c r="AE79" s="14"/>
      <c r="AF79" s="14"/>
    </row>
    <row r="80" spans="1:32" s="11" customFormat="1" ht="11.25" customHeight="1" x14ac:dyDescent="0.15">
      <c r="A80" s="169"/>
      <c r="B80" s="14"/>
      <c r="C80" s="179" t="s">
        <v>29</v>
      </c>
      <c r="D80" s="14" t="s">
        <v>5</v>
      </c>
      <c r="E80" s="14" t="s">
        <v>13</v>
      </c>
      <c r="F80" s="14" t="s">
        <v>14</v>
      </c>
      <c r="G80" s="225">
        <f>'POTONGAN GAJI'!F9</f>
        <v>0</v>
      </c>
      <c r="H80" s="225"/>
      <c r="I80" s="14"/>
      <c r="J80" s="169"/>
      <c r="K80" s="14"/>
      <c r="L80" s="169"/>
      <c r="M80" s="14"/>
      <c r="N80" s="179" t="s">
        <v>29</v>
      </c>
      <c r="O80" s="14" t="s">
        <v>5</v>
      </c>
      <c r="P80" s="14" t="s">
        <v>13</v>
      </c>
      <c r="Q80" s="14" t="s">
        <v>14</v>
      </c>
      <c r="R80" s="225">
        <f>'POTONGAN GAJI'!F18</f>
        <v>0</v>
      </c>
      <c r="S80" s="225"/>
      <c r="T80" s="14"/>
      <c r="U80" s="14"/>
      <c r="V80" s="169"/>
      <c r="W80" s="169"/>
      <c r="X80" s="14"/>
      <c r="Y80" s="179" t="s">
        <v>29</v>
      </c>
      <c r="Z80" s="14" t="s">
        <v>5</v>
      </c>
      <c r="AA80" s="14" t="s">
        <v>13</v>
      </c>
      <c r="AB80" s="14" t="s">
        <v>14</v>
      </c>
      <c r="AC80" s="225" t="e">
        <f>'POTONGAN GAJI'!#REF!</f>
        <v>#REF!</v>
      </c>
      <c r="AD80" s="225"/>
      <c r="AE80" s="14"/>
      <c r="AF80" s="14"/>
    </row>
    <row r="81" spans="1:32" s="11" customFormat="1" ht="11.25" customHeight="1" x14ac:dyDescent="0.15">
      <c r="A81" s="169"/>
      <c r="B81" s="14"/>
      <c r="C81" s="179" t="s">
        <v>31</v>
      </c>
      <c r="D81" s="14" t="s">
        <v>34</v>
      </c>
      <c r="E81" s="14" t="s">
        <v>13</v>
      </c>
      <c r="F81" s="14" t="s">
        <v>14</v>
      </c>
      <c r="G81" s="225">
        <f>'POTONGAN GAJI'!N9</f>
        <v>0</v>
      </c>
      <c r="H81" s="225"/>
      <c r="I81" s="14"/>
      <c r="J81" s="169"/>
      <c r="K81" s="14"/>
      <c r="L81" s="169"/>
      <c r="M81" s="14"/>
      <c r="N81" s="179" t="s">
        <v>31</v>
      </c>
      <c r="O81" s="14" t="s">
        <v>34</v>
      </c>
      <c r="P81" s="14" t="s">
        <v>13</v>
      </c>
      <c r="Q81" s="14" t="s">
        <v>14</v>
      </c>
      <c r="R81" s="225">
        <f>'POTONGAN GAJI'!N18</f>
        <v>0</v>
      </c>
      <c r="S81" s="225"/>
      <c r="T81" s="14"/>
      <c r="U81" s="14"/>
      <c r="V81" s="169"/>
      <c r="W81" s="169"/>
      <c r="X81" s="14"/>
      <c r="Y81" s="179" t="s">
        <v>31</v>
      </c>
      <c r="Z81" s="14" t="s">
        <v>34</v>
      </c>
      <c r="AA81" s="14" t="s">
        <v>13</v>
      </c>
      <c r="AB81" s="14" t="s">
        <v>14</v>
      </c>
      <c r="AC81" s="225" t="e">
        <f>'POTONGAN GAJI'!#REF!</f>
        <v>#REF!</v>
      </c>
      <c r="AD81" s="225"/>
      <c r="AE81" s="14"/>
      <c r="AF81" s="14"/>
    </row>
    <row r="82" spans="1:32" s="11" customFormat="1" ht="11.25" customHeight="1" x14ac:dyDescent="0.15">
      <c r="A82" s="169"/>
      <c r="B82" s="14"/>
      <c r="C82" s="14"/>
      <c r="D82" s="14"/>
      <c r="E82" s="14"/>
      <c r="F82" s="14"/>
      <c r="G82" s="177"/>
      <c r="H82" s="177"/>
      <c r="I82" s="14"/>
      <c r="J82" s="169"/>
      <c r="K82" s="14"/>
      <c r="L82" s="169"/>
      <c r="M82" s="14"/>
      <c r="N82" s="14"/>
      <c r="O82" s="14"/>
      <c r="P82" s="14"/>
      <c r="Q82" s="14"/>
      <c r="R82" s="177"/>
      <c r="S82" s="177"/>
      <c r="T82" s="14"/>
      <c r="U82" s="14"/>
      <c r="V82" s="169"/>
      <c r="W82" s="169"/>
      <c r="X82" s="14"/>
      <c r="Y82" s="14"/>
      <c r="Z82" s="14"/>
      <c r="AA82" s="14"/>
      <c r="AB82" s="14"/>
      <c r="AC82" s="177"/>
      <c r="AD82" s="177"/>
      <c r="AE82" s="14"/>
      <c r="AF82" s="14"/>
    </row>
    <row r="83" spans="1:32" s="11" customFormat="1" ht="11.25" customHeight="1" x14ac:dyDescent="0.15">
      <c r="A83" s="169"/>
      <c r="B83" s="14"/>
      <c r="C83" s="14" t="s">
        <v>9</v>
      </c>
      <c r="D83" s="14"/>
      <c r="E83" s="14" t="s">
        <v>13</v>
      </c>
      <c r="F83" s="14" t="s">
        <v>14</v>
      </c>
      <c r="G83" s="225">
        <f>SUM(G72:G81)</f>
        <v>2076637.1</v>
      </c>
      <c r="H83" s="225"/>
      <c r="I83" s="14"/>
      <c r="J83" s="169"/>
      <c r="K83" s="14"/>
      <c r="L83" s="169"/>
      <c r="M83" s="14"/>
      <c r="N83" s="14" t="s">
        <v>9</v>
      </c>
      <c r="O83" s="14"/>
      <c r="P83" s="14" t="s">
        <v>13</v>
      </c>
      <c r="Q83" s="14" t="s">
        <v>14</v>
      </c>
      <c r="R83" s="225">
        <f>SUM(R72:R81)</f>
        <v>2138028.73</v>
      </c>
      <c r="S83" s="225"/>
      <c r="T83" s="14"/>
      <c r="U83" s="14"/>
      <c r="V83" s="169"/>
      <c r="W83" s="169"/>
      <c r="X83" s="14"/>
      <c r="Y83" s="14" t="s">
        <v>9</v>
      </c>
      <c r="Z83" s="14"/>
      <c r="AA83" s="14" t="s">
        <v>13</v>
      </c>
      <c r="AB83" s="14" t="s">
        <v>14</v>
      </c>
      <c r="AC83" s="225" t="e">
        <f>SUM(AC72:AC81)</f>
        <v>#REF!</v>
      </c>
      <c r="AD83" s="225"/>
      <c r="AE83" s="14"/>
      <c r="AF83" s="14"/>
    </row>
    <row r="84" spans="1:32" s="11" customFormat="1" ht="11.25" customHeight="1" x14ac:dyDescent="0.15">
      <c r="A84" s="169"/>
      <c r="B84" s="14"/>
      <c r="C84" s="176" t="s">
        <v>10</v>
      </c>
      <c r="D84" s="14"/>
      <c r="E84" s="14" t="s">
        <v>13</v>
      </c>
      <c r="F84" s="14" t="s">
        <v>14</v>
      </c>
      <c r="G84" s="225">
        <f>G69-G83</f>
        <v>2050162.9</v>
      </c>
      <c r="H84" s="225"/>
      <c r="I84" s="14"/>
      <c r="J84" s="169"/>
      <c r="K84" s="14"/>
      <c r="L84" s="169"/>
      <c r="M84" s="14"/>
      <c r="N84" s="176" t="s">
        <v>10</v>
      </c>
      <c r="O84" s="14"/>
      <c r="P84" s="14" t="s">
        <v>13</v>
      </c>
      <c r="Q84" s="14" t="s">
        <v>14</v>
      </c>
      <c r="R84" s="225">
        <f>R69-R83</f>
        <v>1365671.27</v>
      </c>
      <c r="S84" s="225"/>
      <c r="T84" s="14"/>
      <c r="U84" s="14"/>
      <c r="V84" s="169"/>
      <c r="W84" s="169"/>
      <c r="X84" s="14"/>
      <c r="Y84" s="176" t="s">
        <v>10</v>
      </c>
      <c r="Z84" s="14"/>
      <c r="AA84" s="14" t="s">
        <v>13</v>
      </c>
      <c r="AB84" s="14" t="s">
        <v>14</v>
      </c>
      <c r="AC84" s="225" t="e">
        <f>AC69-AC83</f>
        <v>#REF!</v>
      </c>
      <c r="AD84" s="225"/>
      <c r="AE84" s="14"/>
      <c r="AF84" s="14"/>
    </row>
    <row r="85" spans="1:32" s="11" customFormat="1" ht="9" customHeight="1" x14ac:dyDescent="0.15">
      <c r="A85" s="169"/>
      <c r="B85" s="14"/>
      <c r="C85" s="14"/>
      <c r="D85" s="14"/>
      <c r="E85" s="14"/>
      <c r="F85" s="14"/>
      <c r="G85" s="177"/>
      <c r="H85" s="177"/>
      <c r="I85" s="14"/>
      <c r="J85" s="169"/>
      <c r="K85" s="14"/>
      <c r="L85" s="169"/>
      <c r="M85" s="14"/>
      <c r="N85" s="14"/>
      <c r="O85" s="14"/>
      <c r="P85" s="14"/>
      <c r="Q85" s="14"/>
      <c r="R85" s="177"/>
      <c r="S85" s="177"/>
      <c r="T85" s="14"/>
      <c r="U85" s="14"/>
      <c r="V85" s="169"/>
      <c r="W85" s="169"/>
      <c r="X85" s="14"/>
      <c r="Y85" s="14"/>
      <c r="Z85" s="14"/>
      <c r="AA85" s="14"/>
      <c r="AB85" s="14"/>
      <c r="AC85" s="177"/>
      <c r="AD85" s="177"/>
      <c r="AE85" s="14"/>
      <c r="AF85" s="14"/>
    </row>
    <row r="86" spans="1:32" s="11" customFormat="1" ht="9" customHeight="1" x14ac:dyDescent="0.15">
      <c r="A86" s="169"/>
      <c r="B86" s="14"/>
      <c r="C86" s="14"/>
      <c r="D86" s="14"/>
      <c r="E86" s="14"/>
      <c r="F86" s="14"/>
      <c r="G86" s="177"/>
      <c r="H86" s="177"/>
      <c r="I86" s="14"/>
      <c r="J86" s="169"/>
      <c r="K86" s="14"/>
      <c r="L86" s="169"/>
      <c r="M86" s="14"/>
      <c r="N86" s="14"/>
      <c r="O86" s="14"/>
      <c r="P86" s="14"/>
      <c r="Q86" s="14"/>
      <c r="R86" s="177"/>
      <c r="S86" s="177"/>
      <c r="T86" s="14"/>
      <c r="U86" s="14"/>
      <c r="V86" s="169"/>
      <c r="W86" s="169"/>
      <c r="X86" s="14"/>
      <c r="Y86" s="14"/>
      <c r="Z86" s="14"/>
      <c r="AA86" s="14"/>
      <c r="AB86" s="14"/>
      <c r="AC86" s="177"/>
      <c r="AD86" s="177"/>
      <c r="AE86" s="14"/>
      <c r="AF86" s="14"/>
    </row>
    <row r="87" spans="1:32" s="11" customFormat="1" ht="13.5" customHeight="1" x14ac:dyDescent="0.15">
      <c r="A87" s="169"/>
      <c r="B87" s="14"/>
      <c r="C87" s="14"/>
      <c r="D87" s="14"/>
      <c r="E87" s="14"/>
      <c r="F87" s="14"/>
      <c r="G87" s="177"/>
      <c r="H87" s="181" t="s">
        <v>30</v>
      </c>
      <c r="I87" s="14"/>
      <c r="J87" s="169"/>
      <c r="K87" s="14"/>
      <c r="L87" s="169"/>
      <c r="M87" s="14"/>
      <c r="N87" s="14"/>
      <c r="O87" s="14"/>
      <c r="P87" s="14"/>
      <c r="Q87" s="14"/>
      <c r="R87" s="177"/>
      <c r="S87" s="181" t="s">
        <v>30</v>
      </c>
      <c r="T87" s="14"/>
      <c r="U87" s="14"/>
      <c r="V87" s="169"/>
      <c r="W87" s="169"/>
      <c r="X87" s="14"/>
      <c r="Y87" s="14"/>
      <c r="Z87" s="14"/>
      <c r="AA87" s="14"/>
      <c r="AB87" s="14"/>
      <c r="AC87" s="177"/>
      <c r="AD87" s="181" t="s">
        <v>30</v>
      </c>
      <c r="AE87" s="14"/>
      <c r="AF87" s="14"/>
    </row>
    <row r="88" spans="1:32" s="11" customFormat="1" ht="11.25" customHeight="1" x14ac:dyDescent="0.15">
      <c r="A88" s="169"/>
      <c r="B88" s="14"/>
      <c r="C88" s="14"/>
      <c r="D88" s="14"/>
      <c r="E88" s="14"/>
      <c r="F88" s="14"/>
      <c r="G88" s="177"/>
      <c r="H88" s="182" t="s">
        <v>71</v>
      </c>
      <c r="I88" s="14"/>
      <c r="J88" s="169"/>
      <c r="K88" s="14"/>
      <c r="L88" s="169"/>
      <c r="M88" s="14"/>
      <c r="N88" s="14"/>
      <c r="O88" s="14"/>
      <c r="P88" s="14"/>
      <c r="Q88" s="14"/>
      <c r="R88" s="177"/>
      <c r="S88" s="182" t="s">
        <v>71</v>
      </c>
      <c r="T88" s="14"/>
      <c r="U88" s="14"/>
      <c r="V88" s="169"/>
      <c r="W88" s="169"/>
      <c r="X88" s="14"/>
      <c r="Y88" s="14"/>
      <c r="Z88" s="14"/>
      <c r="AA88" s="14"/>
      <c r="AB88" s="14"/>
      <c r="AC88" s="177"/>
      <c r="AD88" s="182" t="s">
        <v>43</v>
      </c>
      <c r="AE88" s="14"/>
      <c r="AF88" s="14"/>
    </row>
    <row r="89" spans="1:32" s="11" customFormat="1" ht="11.25" customHeight="1" x14ac:dyDescent="0.15">
      <c r="A89" s="169"/>
      <c r="B89" s="14"/>
      <c r="C89" s="14"/>
      <c r="D89" s="14"/>
      <c r="E89" s="14"/>
      <c r="F89" s="14"/>
      <c r="G89" s="177"/>
      <c r="H89" s="184" t="s">
        <v>70</v>
      </c>
      <c r="I89" s="14"/>
      <c r="J89" s="169"/>
      <c r="K89" s="14"/>
      <c r="L89" s="169"/>
      <c r="M89" s="14"/>
      <c r="N89" s="14"/>
      <c r="O89" s="14"/>
      <c r="P89" s="14"/>
      <c r="Q89" s="14"/>
      <c r="R89" s="177"/>
      <c r="S89" s="184" t="s">
        <v>70</v>
      </c>
      <c r="T89" s="14"/>
      <c r="U89" s="14"/>
      <c r="V89" s="169"/>
      <c r="W89" s="169"/>
      <c r="X89" s="14"/>
      <c r="Y89" s="14"/>
      <c r="Z89" s="14"/>
      <c r="AA89" s="14"/>
      <c r="AB89" s="14"/>
      <c r="AC89" s="177"/>
      <c r="AD89" s="181" t="s">
        <v>45</v>
      </c>
      <c r="AE89" s="14"/>
      <c r="AF89" s="14"/>
    </row>
    <row r="90" spans="1:32" s="16" customFormat="1" ht="11.25" customHeight="1" x14ac:dyDescent="0.15">
      <c r="A90" s="185"/>
      <c r="B90" s="186"/>
      <c r="C90" s="186"/>
      <c r="D90" s="186"/>
      <c r="E90" s="186"/>
      <c r="F90" s="186"/>
      <c r="G90" s="187"/>
      <c r="H90" s="188"/>
      <c r="I90" s="186"/>
      <c r="J90" s="185"/>
      <c r="K90" s="186"/>
      <c r="L90" s="185"/>
      <c r="M90" s="186"/>
      <c r="N90" s="186"/>
      <c r="O90" s="186"/>
      <c r="P90" s="186"/>
      <c r="Q90" s="186"/>
      <c r="R90" s="187"/>
      <c r="S90" s="188"/>
      <c r="T90" s="186"/>
      <c r="U90" s="186"/>
      <c r="V90" s="185"/>
      <c r="W90" s="185"/>
      <c r="X90" s="186"/>
      <c r="Y90" s="186"/>
      <c r="Z90" s="186"/>
      <c r="AA90" s="186"/>
      <c r="AB90" s="186"/>
      <c r="AC90" s="187"/>
      <c r="AD90" s="188"/>
      <c r="AE90" s="186"/>
      <c r="AF90" s="186"/>
    </row>
    <row r="91" spans="1:32" s="11" customFormat="1" ht="11.25" customHeight="1" x14ac:dyDescent="0.15">
      <c r="A91" s="169"/>
      <c r="B91" s="14"/>
      <c r="C91" s="14"/>
      <c r="D91" s="14"/>
      <c r="E91" s="14"/>
      <c r="F91" s="14"/>
      <c r="G91" s="177"/>
      <c r="H91" s="181"/>
      <c r="I91" s="14"/>
      <c r="J91" s="169"/>
      <c r="K91" s="14"/>
      <c r="L91" s="169"/>
      <c r="M91" s="14"/>
      <c r="N91" s="14"/>
      <c r="O91" s="14"/>
      <c r="P91" s="14"/>
      <c r="Q91" s="14"/>
      <c r="R91" s="177"/>
      <c r="S91" s="181"/>
      <c r="T91" s="14"/>
      <c r="U91" s="14"/>
      <c r="V91" s="169"/>
      <c r="W91" s="169"/>
      <c r="X91" s="14"/>
      <c r="Y91" s="14"/>
      <c r="Z91" s="14"/>
      <c r="AA91" s="14"/>
      <c r="AB91" s="14"/>
      <c r="AC91" s="177"/>
      <c r="AD91" s="181"/>
      <c r="AE91" s="14"/>
      <c r="AF91" s="14"/>
    </row>
    <row r="92" spans="1:32" s="11" customFormat="1" ht="9" customHeight="1" x14ac:dyDescent="0.15">
      <c r="A92" s="169"/>
      <c r="B92" s="14"/>
      <c r="C92" s="14"/>
      <c r="D92" s="14"/>
      <c r="E92" s="14"/>
      <c r="F92" s="14"/>
      <c r="G92" s="177"/>
      <c r="H92" s="181"/>
      <c r="I92" s="14"/>
      <c r="J92" s="169"/>
      <c r="K92" s="14"/>
      <c r="L92" s="169"/>
      <c r="M92" s="14"/>
      <c r="N92" s="14"/>
      <c r="O92" s="14"/>
      <c r="P92" s="14"/>
      <c r="Q92" s="14"/>
      <c r="R92" s="177"/>
      <c r="S92" s="181"/>
      <c r="T92" s="14"/>
      <c r="U92" s="14"/>
      <c r="V92" s="169"/>
      <c r="W92" s="169"/>
      <c r="X92" s="14"/>
      <c r="Y92" s="14"/>
      <c r="Z92" s="14"/>
      <c r="AA92" s="14"/>
      <c r="AB92" s="14"/>
      <c r="AC92" s="177"/>
      <c r="AD92" s="181"/>
      <c r="AE92" s="14"/>
      <c r="AF92" s="14"/>
    </row>
    <row r="93" spans="1:32" s="11" customFormat="1" ht="9" customHeight="1" x14ac:dyDescent="0.15">
      <c r="A93" s="169"/>
      <c r="B93" s="14"/>
      <c r="C93" s="14"/>
      <c r="D93" s="14"/>
      <c r="E93" s="14"/>
      <c r="F93" s="14"/>
      <c r="G93" s="177"/>
      <c r="H93" s="181"/>
      <c r="I93" s="14"/>
      <c r="J93" s="169"/>
      <c r="K93" s="14"/>
      <c r="L93" s="169"/>
      <c r="M93" s="14"/>
      <c r="N93" s="14"/>
      <c r="O93" s="14"/>
      <c r="P93" s="14"/>
      <c r="Q93" s="14"/>
      <c r="R93" s="177"/>
      <c r="S93" s="181"/>
      <c r="T93" s="14"/>
      <c r="U93" s="14"/>
      <c r="V93" s="169"/>
      <c r="W93" s="169"/>
      <c r="X93" s="14"/>
      <c r="Y93" s="14"/>
      <c r="Z93" s="14"/>
      <c r="AA93" s="14"/>
      <c r="AB93" s="14"/>
      <c r="AC93" s="177"/>
      <c r="AD93" s="181"/>
      <c r="AE93" s="14"/>
      <c r="AF93" s="14"/>
    </row>
    <row r="94" spans="1:32" s="11" customFormat="1" ht="15.75" customHeight="1" x14ac:dyDescent="0.15">
      <c r="A94" s="227" t="s">
        <v>44</v>
      </c>
      <c r="B94" s="227"/>
      <c r="C94" s="227"/>
      <c r="D94" s="227"/>
      <c r="E94" s="227"/>
      <c r="F94" s="227"/>
      <c r="G94" s="227"/>
      <c r="H94" s="227"/>
      <c r="I94" s="227"/>
      <c r="J94" s="227"/>
      <c r="K94" s="14"/>
      <c r="L94" s="227" t="s">
        <v>44</v>
      </c>
      <c r="M94" s="227"/>
      <c r="N94" s="227"/>
      <c r="O94" s="227"/>
      <c r="P94" s="227"/>
      <c r="Q94" s="227"/>
      <c r="R94" s="227"/>
      <c r="S94" s="227"/>
      <c r="T94" s="227"/>
      <c r="U94" s="227"/>
      <c r="V94" s="169"/>
      <c r="W94" s="227" t="s">
        <v>44</v>
      </c>
      <c r="X94" s="227"/>
      <c r="Y94" s="227"/>
      <c r="Z94" s="227"/>
      <c r="AA94" s="227"/>
      <c r="AB94" s="227"/>
      <c r="AC94" s="227"/>
      <c r="AD94" s="227"/>
      <c r="AE94" s="227"/>
      <c r="AF94" s="227"/>
    </row>
    <row r="95" spans="1:32" s="11" customFormat="1" ht="11.25" customHeight="1" x14ac:dyDescent="0.15">
      <c r="A95" s="227" t="s">
        <v>46</v>
      </c>
      <c r="B95" s="227"/>
      <c r="C95" s="227"/>
      <c r="D95" s="227"/>
      <c r="E95" s="227"/>
      <c r="F95" s="227"/>
      <c r="G95" s="227"/>
      <c r="H95" s="227"/>
      <c r="I95" s="227"/>
      <c r="J95" s="227"/>
      <c r="K95" s="14"/>
      <c r="L95" s="227" t="s">
        <v>46</v>
      </c>
      <c r="M95" s="227"/>
      <c r="N95" s="227"/>
      <c r="O95" s="227"/>
      <c r="P95" s="227"/>
      <c r="Q95" s="227"/>
      <c r="R95" s="227"/>
      <c r="S95" s="227"/>
      <c r="T95" s="227"/>
      <c r="U95" s="227"/>
      <c r="V95" s="169"/>
      <c r="W95" s="227" t="s">
        <v>46</v>
      </c>
      <c r="X95" s="227"/>
      <c r="Y95" s="227"/>
      <c r="Z95" s="227"/>
      <c r="AA95" s="227"/>
      <c r="AB95" s="227"/>
      <c r="AC95" s="227"/>
      <c r="AD95" s="227"/>
      <c r="AE95" s="227"/>
      <c r="AF95" s="227"/>
    </row>
    <row r="96" spans="1:32" s="11" customFormat="1" ht="11.25" customHeight="1" x14ac:dyDescent="0.15">
      <c r="A96" s="226" t="s">
        <v>47</v>
      </c>
      <c r="B96" s="227"/>
      <c r="C96" s="227"/>
      <c r="D96" s="227"/>
      <c r="E96" s="227"/>
      <c r="F96" s="227"/>
      <c r="G96" s="227"/>
      <c r="H96" s="227"/>
      <c r="I96" s="227"/>
      <c r="J96" s="227"/>
      <c r="K96" s="14"/>
      <c r="L96" s="226" t="s">
        <v>47</v>
      </c>
      <c r="M96" s="227"/>
      <c r="N96" s="227"/>
      <c r="O96" s="227"/>
      <c r="P96" s="227"/>
      <c r="Q96" s="227"/>
      <c r="R96" s="227"/>
      <c r="S96" s="227"/>
      <c r="T96" s="227"/>
      <c r="U96" s="227"/>
      <c r="V96" s="169"/>
      <c r="W96" s="226" t="s">
        <v>47</v>
      </c>
      <c r="X96" s="227"/>
      <c r="Y96" s="227"/>
      <c r="Z96" s="227"/>
      <c r="AA96" s="227"/>
      <c r="AB96" s="227"/>
      <c r="AC96" s="227"/>
      <c r="AD96" s="227"/>
      <c r="AE96" s="227"/>
      <c r="AF96" s="227"/>
    </row>
    <row r="97" spans="1:32" s="11" customFormat="1" ht="8.25" customHeight="1" x14ac:dyDescent="0.15">
      <c r="A97" s="169"/>
      <c r="B97" s="14"/>
      <c r="C97" s="14"/>
      <c r="D97" s="14"/>
      <c r="E97" s="14"/>
      <c r="F97" s="14"/>
      <c r="G97" s="177"/>
      <c r="H97" s="181"/>
      <c r="I97" s="14"/>
      <c r="J97" s="169"/>
      <c r="K97" s="14"/>
      <c r="L97" s="169"/>
      <c r="M97" s="14"/>
      <c r="N97" s="14"/>
      <c r="O97" s="14"/>
      <c r="P97" s="14"/>
      <c r="Q97" s="14"/>
      <c r="R97" s="177"/>
      <c r="S97" s="181"/>
      <c r="T97" s="14"/>
      <c r="U97" s="14"/>
      <c r="V97" s="169"/>
      <c r="W97" s="169"/>
      <c r="X97" s="14"/>
      <c r="Y97" s="14"/>
      <c r="Z97" s="14"/>
      <c r="AA97" s="14"/>
      <c r="AB97" s="14"/>
      <c r="AC97" s="177"/>
      <c r="AD97" s="181"/>
      <c r="AE97" s="14"/>
      <c r="AF97" s="14"/>
    </row>
    <row r="98" spans="1:32" s="11" customFormat="1" ht="11.25" customHeight="1" x14ac:dyDescent="0.15">
      <c r="A98" s="169"/>
      <c r="B98" s="14" t="s">
        <v>18</v>
      </c>
      <c r="C98" s="14"/>
      <c r="D98" s="14"/>
      <c r="E98" s="14" t="s">
        <v>13</v>
      </c>
      <c r="F98" s="224" t="str">
        <f>F67</f>
        <v>NOP 2018</v>
      </c>
      <c r="G98" s="224"/>
      <c r="H98" s="224"/>
      <c r="I98" s="14"/>
      <c r="J98" s="169"/>
      <c r="K98" s="14"/>
      <c r="L98" s="169"/>
      <c r="M98" s="14" t="s">
        <v>18</v>
      </c>
      <c r="N98" s="14"/>
      <c r="O98" s="14"/>
      <c r="P98" s="14" t="s">
        <v>13</v>
      </c>
      <c r="Q98" s="224" t="str">
        <f>Q67</f>
        <v>NOP 2018</v>
      </c>
      <c r="R98" s="224"/>
      <c r="S98" s="224"/>
      <c r="T98" s="14"/>
      <c r="U98" s="14"/>
      <c r="V98" s="169"/>
      <c r="W98" s="169"/>
      <c r="X98" s="14" t="s">
        <v>18</v>
      </c>
      <c r="Y98" s="14"/>
      <c r="Z98" s="14"/>
      <c r="AA98" s="14" t="s">
        <v>13</v>
      </c>
      <c r="AB98" s="224" t="str">
        <f>AB67</f>
        <v>NOP</v>
      </c>
      <c r="AC98" s="224"/>
      <c r="AD98" s="224"/>
      <c r="AE98" s="14"/>
      <c r="AF98" s="14"/>
    </row>
    <row r="99" spans="1:32" s="11" customFormat="1" ht="11.25" customHeight="1" x14ac:dyDescent="0.15">
      <c r="A99" s="169"/>
      <c r="B99" s="14" t="s">
        <v>19</v>
      </c>
      <c r="C99" s="14"/>
      <c r="D99" s="14"/>
      <c r="E99" s="14" t="s">
        <v>13</v>
      </c>
      <c r="F99" s="176" t="str">
        <f>'POTONGAN GAJI'!B10</f>
        <v>SUNJOTO, S.Sos</v>
      </c>
      <c r="G99" s="177"/>
      <c r="H99" s="177"/>
      <c r="I99" s="14"/>
      <c r="J99" s="169"/>
      <c r="K99" s="14"/>
      <c r="L99" s="169"/>
      <c r="M99" s="14" t="s">
        <v>19</v>
      </c>
      <c r="N99" s="14"/>
      <c r="O99" s="14"/>
      <c r="P99" s="14" t="s">
        <v>13</v>
      </c>
      <c r="Q99" s="176" t="str">
        <f>'POTONGAN GAJI'!B19</f>
        <v>Dra. SUPARTI</v>
      </c>
      <c r="R99" s="177"/>
      <c r="S99" s="177"/>
      <c r="T99" s="14"/>
      <c r="U99" s="14"/>
      <c r="V99" s="169"/>
      <c r="W99" s="169"/>
      <c r="X99" s="14" t="s">
        <v>19</v>
      </c>
      <c r="Y99" s="14"/>
      <c r="Z99" s="14"/>
      <c r="AA99" s="14" t="s">
        <v>13</v>
      </c>
      <c r="AB99" s="176" t="e">
        <f>'POTONGAN GAJI'!#REF!</f>
        <v>#REF!</v>
      </c>
      <c r="AC99" s="177"/>
      <c r="AD99" s="177"/>
      <c r="AE99" s="14"/>
      <c r="AF99" s="14"/>
    </row>
    <row r="100" spans="1:32" s="11" customFormat="1" ht="11.25" customHeight="1" x14ac:dyDescent="0.15">
      <c r="A100" s="169"/>
      <c r="B100" s="14" t="s">
        <v>20</v>
      </c>
      <c r="C100" s="14"/>
      <c r="D100" s="14"/>
      <c r="E100" s="14" t="s">
        <v>13</v>
      </c>
      <c r="F100" s="14" t="s">
        <v>14</v>
      </c>
      <c r="G100" s="225">
        <f>'POTONGAN GAJI'!D10</f>
        <v>4694200</v>
      </c>
      <c r="H100" s="225"/>
      <c r="I100" s="178"/>
      <c r="J100" s="169"/>
      <c r="K100" s="14"/>
      <c r="L100" s="169"/>
      <c r="M100" s="14" t="s">
        <v>20</v>
      </c>
      <c r="N100" s="14"/>
      <c r="O100" s="14"/>
      <c r="P100" s="14" t="s">
        <v>13</v>
      </c>
      <c r="Q100" s="14" t="s">
        <v>14</v>
      </c>
      <c r="R100" s="225">
        <f>'POTONGAN GAJI'!D19</f>
        <v>3360200</v>
      </c>
      <c r="S100" s="225"/>
      <c r="T100" s="178"/>
      <c r="U100" s="14"/>
      <c r="V100" s="169"/>
      <c r="W100" s="169"/>
      <c r="X100" s="14" t="s">
        <v>20</v>
      </c>
      <c r="Y100" s="14"/>
      <c r="Z100" s="14"/>
      <c r="AA100" s="14" t="s">
        <v>13</v>
      </c>
      <c r="AB100" s="14" t="s">
        <v>14</v>
      </c>
      <c r="AC100" s="225" t="e">
        <f>'POTONGAN GAJI'!#REF!</f>
        <v>#REF!</v>
      </c>
      <c r="AD100" s="225"/>
      <c r="AE100" s="178"/>
      <c r="AF100" s="14"/>
    </row>
    <row r="101" spans="1:32" s="11" customFormat="1" ht="11.25" customHeight="1" x14ac:dyDescent="0.15">
      <c r="A101" s="169"/>
      <c r="B101" s="14" t="s">
        <v>21</v>
      </c>
      <c r="C101" s="14"/>
      <c r="D101" s="14"/>
      <c r="E101" s="14"/>
      <c r="F101" s="14"/>
      <c r="G101" s="177"/>
      <c r="H101" s="177"/>
      <c r="I101" s="14"/>
      <c r="J101" s="169"/>
      <c r="K101" s="14"/>
      <c r="L101" s="169"/>
      <c r="M101" s="14" t="s">
        <v>21</v>
      </c>
      <c r="N101" s="14"/>
      <c r="O101" s="14"/>
      <c r="P101" s="14"/>
      <c r="Q101" s="14"/>
      <c r="R101" s="177"/>
      <c r="S101" s="177"/>
      <c r="T101" s="14"/>
      <c r="U101" s="14"/>
      <c r="V101" s="169"/>
      <c r="W101" s="169"/>
      <c r="X101" s="14" t="s">
        <v>21</v>
      </c>
      <c r="Y101" s="14"/>
      <c r="Z101" s="14"/>
      <c r="AA101" s="14"/>
      <c r="AB101" s="14"/>
      <c r="AC101" s="177"/>
      <c r="AD101" s="177"/>
      <c r="AE101" s="14"/>
      <c r="AF101" s="14"/>
    </row>
    <row r="102" spans="1:32" s="11" customFormat="1" ht="11.25" customHeight="1" x14ac:dyDescent="0.15">
      <c r="A102" s="169"/>
      <c r="B102" s="14"/>
      <c r="C102" s="14"/>
      <c r="D102" s="14"/>
      <c r="E102" s="14"/>
      <c r="F102" s="14"/>
      <c r="G102" s="177"/>
      <c r="H102" s="177"/>
      <c r="I102" s="14"/>
      <c r="J102" s="169"/>
      <c r="K102" s="14"/>
      <c r="L102" s="169"/>
      <c r="M102" s="14"/>
      <c r="N102" s="14"/>
      <c r="O102" s="14"/>
      <c r="P102" s="14"/>
      <c r="Q102" s="14"/>
      <c r="R102" s="177"/>
      <c r="S102" s="177"/>
      <c r="T102" s="14"/>
      <c r="U102" s="14"/>
      <c r="V102" s="169"/>
      <c r="W102" s="169"/>
      <c r="X102" s="14"/>
      <c r="Y102" s="14"/>
      <c r="Z102" s="14"/>
      <c r="AA102" s="14"/>
      <c r="AB102" s="14"/>
      <c r="AC102" s="177"/>
      <c r="AD102" s="177"/>
      <c r="AE102" s="14"/>
      <c r="AF102" s="14"/>
    </row>
    <row r="103" spans="1:32" s="11" customFormat="1" ht="11.25" customHeight="1" x14ac:dyDescent="0.15">
      <c r="A103" s="169"/>
      <c r="B103" s="14"/>
      <c r="C103" s="179" t="s">
        <v>12</v>
      </c>
      <c r="D103" s="14" t="s">
        <v>22</v>
      </c>
      <c r="E103" s="14" t="s">
        <v>13</v>
      </c>
      <c r="F103" s="14" t="s">
        <v>14</v>
      </c>
      <c r="G103" s="225">
        <f>'POTONGAN GAJI'!L10</f>
        <v>0</v>
      </c>
      <c r="H103" s="225"/>
      <c r="I103" s="179"/>
      <c r="J103" s="169"/>
      <c r="K103" s="14"/>
      <c r="L103" s="169"/>
      <c r="M103" s="14"/>
      <c r="N103" s="179" t="s">
        <v>12</v>
      </c>
      <c r="O103" s="14" t="s">
        <v>22</v>
      </c>
      <c r="P103" s="14" t="s">
        <v>13</v>
      </c>
      <c r="Q103" s="14" t="s">
        <v>14</v>
      </c>
      <c r="R103" s="225">
        <f>'POTONGAN GAJI'!L19</f>
        <v>0</v>
      </c>
      <c r="S103" s="225"/>
      <c r="T103" s="179"/>
      <c r="U103" s="14"/>
      <c r="V103" s="169"/>
      <c r="W103" s="169"/>
      <c r="X103" s="14"/>
      <c r="Y103" s="179" t="s">
        <v>12</v>
      </c>
      <c r="Z103" s="14" t="s">
        <v>22</v>
      </c>
      <c r="AA103" s="14" t="s">
        <v>13</v>
      </c>
      <c r="AB103" s="14" t="s">
        <v>14</v>
      </c>
      <c r="AC103" s="225" t="e">
        <f>'POTONGAN GAJI'!#REF!</f>
        <v>#REF!</v>
      </c>
      <c r="AD103" s="225"/>
      <c r="AE103" s="179"/>
      <c r="AF103" s="14"/>
    </row>
    <row r="104" spans="1:32" s="11" customFormat="1" ht="11.25" customHeight="1" x14ac:dyDescent="0.15">
      <c r="A104" s="169"/>
      <c r="B104" s="14"/>
      <c r="C104" s="179" t="s">
        <v>15</v>
      </c>
      <c r="D104" s="14" t="s">
        <v>23</v>
      </c>
      <c r="E104" s="14" t="s">
        <v>13</v>
      </c>
      <c r="F104" s="14" t="s">
        <v>14</v>
      </c>
      <c r="G104" s="225">
        <f>'POTONGAN GAJI'!J10</f>
        <v>2000</v>
      </c>
      <c r="H104" s="225"/>
      <c r="I104" s="14"/>
      <c r="J104" s="169"/>
      <c r="K104" s="14"/>
      <c r="L104" s="169"/>
      <c r="M104" s="14"/>
      <c r="N104" s="179" t="s">
        <v>15</v>
      </c>
      <c r="O104" s="14" t="s">
        <v>23</v>
      </c>
      <c r="P104" s="14" t="s">
        <v>13</v>
      </c>
      <c r="Q104" s="14" t="s">
        <v>14</v>
      </c>
      <c r="R104" s="225">
        <f>'POTONGAN GAJI'!J19</f>
        <v>2000</v>
      </c>
      <c r="S104" s="225"/>
      <c r="T104" s="14"/>
      <c r="U104" s="14"/>
      <c r="V104" s="169"/>
      <c r="W104" s="169"/>
      <c r="X104" s="14"/>
      <c r="Y104" s="179" t="s">
        <v>15</v>
      </c>
      <c r="Z104" s="14" t="s">
        <v>23</v>
      </c>
      <c r="AA104" s="14" t="s">
        <v>13</v>
      </c>
      <c r="AB104" s="14" t="s">
        <v>14</v>
      </c>
      <c r="AC104" s="225" t="e">
        <f>'POTONGAN GAJI'!#REF!</f>
        <v>#REF!</v>
      </c>
      <c r="AD104" s="225"/>
      <c r="AE104" s="14"/>
      <c r="AF104" s="14"/>
    </row>
    <row r="105" spans="1:32" s="11" customFormat="1" ht="11.25" customHeight="1" x14ac:dyDescent="0.15">
      <c r="A105" s="169"/>
      <c r="B105" s="14"/>
      <c r="C105" s="179" t="s">
        <v>16</v>
      </c>
      <c r="D105" s="180">
        <f>D12</f>
        <v>0</v>
      </c>
      <c r="E105" s="14" t="s">
        <v>13</v>
      </c>
      <c r="F105" s="14" t="s">
        <v>14</v>
      </c>
      <c r="G105" s="225">
        <f>'POTONGAN GAJI'!I10</f>
        <v>0</v>
      </c>
      <c r="H105" s="225"/>
      <c r="I105" s="14"/>
      <c r="J105" s="169"/>
      <c r="K105" s="14"/>
      <c r="L105" s="169"/>
      <c r="M105" s="14"/>
      <c r="N105" s="179" t="s">
        <v>16</v>
      </c>
      <c r="O105" s="180">
        <f>D12</f>
        <v>0</v>
      </c>
      <c r="P105" s="14" t="s">
        <v>13</v>
      </c>
      <c r="Q105" s="14" t="s">
        <v>14</v>
      </c>
      <c r="R105" s="225">
        <f>'POTONGAN GAJI'!I19</f>
        <v>0</v>
      </c>
      <c r="S105" s="225"/>
      <c r="T105" s="14"/>
      <c r="U105" s="14"/>
      <c r="V105" s="169"/>
      <c r="W105" s="169"/>
      <c r="X105" s="14"/>
      <c r="Y105" s="179" t="s">
        <v>16</v>
      </c>
      <c r="Z105" s="180">
        <f>D12</f>
        <v>0</v>
      </c>
      <c r="AA105" s="14" t="s">
        <v>13</v>
      </c>
      <c r="AB105" s="14" t="s">
        <v>14</v>
      </c>
      <c r="AC105" s="225" t="e">
        <f>'POTONGAN GAJI'!#REF!</f>
        <v>#REF!</v>
      </c>
      <c r="AD105" s="225"/>
      <c r="AE105" s="14"/>
      <c r="AF105" s="14"/>
    </row>
    <row r="106" spans="1:32" s="11" customFormat="1" ht="11.25" customHeight="1" x14ac:dyDescent="0.15">
      <c r="A106" s="169"/>
      <c r="B106" s="14"/>
      <c r="C106" s="179" t="s">
        <v>17</v>
      </c>
      <c r="D106" s="14" t="s">
        <v>24</v>
      </c>
      <c r="E106" s="14" t="s">
        <v>13</v>
      </c>
      <c r="F106" s="14" t="s">
        <v>14</v>
      </c>
      <c r="G106" s="225">
        <f>'POTONGAN GAJI'!K10</f>
        <v>3000</v>
      </c>
      <c r="H106" s="225"/>
      <c r="I106" s="14"/>
      <c r="J106" s="169"/>
      <c r="K106" s="14"/>
      <c r="L106" s="169"/>
      <c r="M106" s="14"/>
      <c r="N106" s="179" t="s">
        <v>17</v>
      </c>
      <c r="O106" s="14" t="s">
        <v>24</v>
      </c>
      <c r="P106" s="14" t="s">
        <v>13</v>
      </c>
      <c r="Q106" s="14" t="s">
        <v>14</v>
      </c>
      <c r="R106" s="225">
        <f>'POTONGAN GAJI'!K19</f>
        <v>3000</v>
      </c>
      <c r="S106" s="225"/>
      <c r="T106" s="14"/>
      <c r="U106" s="14"/>
      <c r="V106" s="169"/>
      <c r="W106" s="169"/>
      <c r="X106" s="14"/>
      <c r="Y106" s="179" t="s">
        <v>17</v>
      </c>
      <c r="Z106" s="14" t="s">
        <v>24</v>
      </c>
      <c r="AA106" s="14" t="s">
        <v>13</v>
      </c>
      <c r="AB106" s="14" t="s">
        <v>14</v>
      </c>
      <c r="AC106" s="225" t="e">
        <f>'POTONGAN GAJI'!#REF!</f>
        <v>#REF!</v>
      </c>
      <c r="AD106" s="225"/>
      <c r="AE106" s="14"/>
      <c r="AF106" s="14"/>
    </row>
    <row r="107" spans="1:32" s="11" customFormat="1" ht="11.25" customHeight="1" x14ac:dyDescent="0.15">
      <c r="A107" s="169"/>
      <c r="B107" s="14"/>
      <c r="C107" s="179" t="s">
        <v>25</v>
      </c>
      <c r="D107" s="14" t="s">
        <v>33</v>
      </c>
      <c r="E107" s="14" t="s">
        <v>13</v>
      </c>
      <c r="F107" s="14" t="s">
        <v>14</v>
      </c>
      <c r="G107" s="225">
        <f>'POTONGAN GAJI'!G10</f>
        <v>0</v>
      </c>
      <c r="H107" s="225"/>
      <c r="I107" s="14"/>
      <c r="J107" s="169"/>
      <c r="K107" s="14"/>
      <c r="L107" s="169"/>
      <c r="M107" s="14"/>
      <c r="N107" s="179" t="s">
        <v>25</v>
      </c>
      <c r="O107" s="14" t="s">
        <v>33</v>
      </c>
      <c r="P107" s="14" t="s">
        <v>13</v>
      </c>
      <c r="Q107" s="14" t="s">
        <v>14</v>
      </c>
      <c r="R107" s="225">
        <f>'POTONGAN GAJI'!G19</f>
        <v>0</v>
      </c>
      <c r="S107" s="225"/>
      <c r="T107" s="14"/>
      <c r="U107" s="14"/>
      <c r="V107" s="169"/>
      <c r="W107" s="169"/>
      <c r="X107" s="14"/>
      <c r="Y107" s="179" t="s">
        <v>25</v>
      </c>
      <c r="Z107" s="14" t="s">
        <v>33</v>
      </c>
      <c r="AA107" s="14" t="s">
        <v>13</v>
      </c>
      <c r="AB107" s="14" t="s">
        <v>14</v>
      </c>
      <c r="AC107" s="225" t="e">
        <f>'POTONGAN GAJI'!#REF!</f>
        <v>#REF!</v>
      </c>
      <c r="AD107" s="225"/>
      <c r="AE107" s="14"/>
      <c r="AF107" s="14"/>
    </row>
    <row r="108" spans="1:32" s="11" customFormat="1" ht="11.25" customHeight="1" x14ac:dyDescent="0.15">
      <c r="A108" s="169"/>
      <c r="B108" s="14"/>
      <c r="C108" s="179" t="s">
        <v>26</v>
      </c>
      <c r="D108" s="14"/>
      <c r="E108" s="14"/>
      <c r="F108" s="14"/>
      <c r="G108" s="225"/>
      <c r="H108" s="225"/>
      <c r="I108" s="14"/>
      <c r="J108" s="169"/>
      <c r="K108" s="14"/>
      <c r="L108" s="169"/>
      <c r="M108" s="14"/>
      <c r="N108" s="179" t="s">
        <v>26</v>
      </c>
      <c r="O108" s="14"/>
      <c r="P108" s="14"/>
      <c r="Q108" s="14"/>
      <c r="R108" s="225"/>
      <c r="S108" s="225"/>
      <c r="T108" s="14"/>
      <c r="U108" s="14"/>
      <c r="V108" s="169"/>
      <c r="W108" s="169"/>
      <c r="X108" s="14"/>
      <c r="Y108" s="179" t="s">
        <v>26</v>
      </c>
      <c r="Z108" s="14"/>
      <c r="AA108" s="14"/>
      <c r="AB108" s="14"/>
      <c r="AC108" s="225"/>
      <c r="AD108" s="225"/>
      <c r="AE108" s="14"/>
      <c r="AF108" s="14"/>
    </row>
    <row r="109" spans="1:32" s="11" customFormat="1" ht="11.25" customHeight="1" x14ac:dyDescent="0.15">
      <c r="A109" s="169"/>
      <c r="B109" s="14"/>
      <c r="C109" s="179" t="s">
        <v>27</v>
      </c>
      <c r="D109" s="14" t="s">
        <v>32</v>
      </c>
      <c r="E109" s="14" t="s">
        <v>13</v>
      </c>
      <c r="F109" s="14" t="s">
        <v>14</v>
      </c>
      <c r="G109" s="225">
        <f>'POTONGAN GAJI'!H10</f>
        <v>2079750</v>
      </c>
      <c r="H109" s="225"/>
      <c r="I109" s="14"/>
      <c r="J109" s="169"/>
      <c r="K109" s="14"/>
      <c r="L109" s="169"/>
      <c r="M109" s="14"/>
      <c r="N109" s="179" t="s">
        <v>27</v>
      </c>
      <c r="O109" s="14" t="s">
        <v>32</v>
      </c>
      <c r="P109" s="14" t="s">
        <v>13</v>
      </c>
      <c r="Q109" s="14" t="s">
        <v>14</v>
      </c>
      <c r="R109" s="225">
        <f>'POTONGAN GAJI'!H19</f>
        <v>0</v>
      </c>
      <c r="S109" s="225"/>
      <c r="T109" s="14"/>
      <c r="U109" s="14"/>
      <c r="V109" s="169"/>
      <c r="W109" s="169"/>
      <c r="X109" s="14"/>
      <c r="Y109" s="179" t="s">
        <v>27</v>
      </c>
      <c r="Z109" s="14" t="s">
        <v>32</v>
      </c>
      <c r="AA109" s="14" t="s">
        <v>13</v>
      </c>
      <c r="AB109" s="14" t="s">
        <v>14</v>
      </c>
      <c r="AC109" s="225" t="e">
        <f>'POTONGAN GAJI'!#REF!</f>
        <v>#REF!</v>
      </c>
      <c r="AD109" s="225"/>
      <c r="AE109" s="14"/>
      <c r="AF109" s="14"/>
    </row>
    <row r="110" spans="1:32" s="11" customFormat="1" ht="11.25" customHeight="1" x14ac:dyDescent="0.15">
      <c r="A110" s="169"/>
      <c r="B110" s="14"/>
      <c r="C110" s="179" t="s">
        <v>28</v>
      </c>
      <c r="D110" s="14" t="s">
        <v>4</v>
      </c>
      <c r="E110" s="14" t="s">
        <v>13</v>
      </c>
      <c r="F110" s="14" t="s">
        <v>14</v>
      </c>
      <c r="G110" s="225">
        <f>'POTONGAN GAJI'!E10</f>
        <v>1881315.29</v>
      </c>
      <c r="H110" s="225"/>
      <c r="I110" s="14"/>
      <c r="J110" s="169"/>
      <c r="K110" s="14"/>
      <c r="L110" s="169"/>
      <c r="M110" s="14"/>
      <c r="N110" s="179" t="s">
        <v>28</v>
      </c>
      <c r="O110" s="14" t="s">
        <v>4</v>
      </c>
      <c r="P110" s="14" t="s">
        <v>13</v>
      </c>
      <c r="Q110" s="14" t="s">
        <v>14</v>
      </c>
      <c r="R110" s="225">
        <f>'POTONGAN GAJI'!E19</f>
        <v>1770219.13</v>
      </c>
      <c r="S110" s="225"/>
      <c r="T110" s="14"/>
      <c r="U110" s="14"/>
      <c r="V110" s="169"/>
      <c r="W110" s="169"/>
      <c r="X110" s="14"/>
      <c r="Y110" s="179" t="s">
        <v>28</v>
      </c>
      <c r="Z110" s="14" t="s">
        <v>4</v>
      </c>
      <c r="AA110" s="14" t="s">
        <v>13</v>
      </c>
      <c r="AB110" s="14" t="s">
        <v>14</v>
      </c>
      <c r="AC110" s="225" t="e">
        <f>'POTONGAN GAJI'!#REF!</f>
        <v>#REF!</v>
      </c>
      <c r="AD110" s="225"/>
      <c r="AE110" s="14"/>
      <c r="AF110" s="14"/>
    </row>
    <row r="111" spans="1:32" s="11" customFormat="1" ht="11.25" customHeight="1" x14ac:dyDescent="0.15">
      <c r="A111" s="169"/>
      <c r="B111" s="14"/>
      <c r="C111" s="179" t="s">
        <v>29</v>
      </c>
      <c r="D111" s="14" t="s">
        <v>5</v>
      </c>
      <c r="E111" s="14" t="s">
        <v>13</v>
      </c>
      <c r="F111" s="14" t="s">
        <v>14</v>
      </c>
      <c r="G111" s="225">
        <f>'POTONGAN GAJI'!F10</f>
        <v>0</v>
      </c>
      <c r="H111" s="225"/>
      <c r="I111" s="14"/>
      <c r="J111" s="169"/>
      <c r="K111" s="14"/>
      <c r="L111" s="169"/>
      <c r="M111" s="14"/>
      <c r="N111" s="179" t="s">
        <v>29</v>
      </c>
      <c r="O111" s="14" t="s">
        <v>5</v>
      </c>
      <c r="P111" s="14" t="s">
        <v>13</v>
      </c>
      <c r="Q111" s="14" t="s">
        <v>14</v>
      </c>
      <c r="R111" s="225">
        <f>'POTONGAN GAJI'!F19</f>
        <v>0</v>
      </c>
      <c r="S111" s="225"/>
      <c r="T111" s="14"/>
      <c r="U111" s="14"/>
      <c r="V111" s="169"/>
      <c r="W111" s="169"/>
      <c r="X111" s="14"/>
      <c r="Y111" s="179" t="s">
        <v>29</v>
      </c>
      <c r="Z111" s="14" t="s">
        <v>5</v>
      </c>
      <c r="AA111" s="14" t="s">
        <v>13</v>
      </c>
      <c r="AB111" s="14" t="s">
        <v>14</v>
      </c>
      <c r="AC111" s="225" t="e">
        <f>'POTONGAN GAJI'!#REF!</f>
        <v>#REF!</v>
      </c>
      <c r="AD111" s="225"/>
      <c r="AE111" s="14"/>
      <c r="AF111" s="14"/>
    </row>
    <row r="112" spans="1:32" s="11" customFormat="1" ht="11.25" customHeight="1" x14ac:dyDescent="0.15">
      <c r="A112" s="169"/>
      <c r="B112" s="14"/>
      <c r="C112" s="179" t="s">
        <v>31</v>
      </c>
      <c r="D112" s="14" t="s">
        <v>34</v>
      </c>
      <c r="E112" s="14" t="s">
        <v>13</v>
      </c>
      <c r="F112" s="14" t="s">
        <v>14</v>
      </c>
      <c r="G112" s="225">
        <f>'POTONGAN GAJI'!N10</f>
        <v>0</v>
      </c>
      <c r="H112" s="225"/>
      <c r="I112" s="14"/>
      <c r="J112" s="169"/>
      <c r="K112" s="14"/>
      <c r="L112" s="169"/>
      <c r="M112" s="14"/>
      <c r="N112" s="179" t="s">
        <v>31</v>
      </c>
      <c r="O112" s="14" t="s">
        <v>34</v>
      </c>
      <c r="P112" s="14" t="s">
        <v>13</v>
      </c>
      <c r="Q112" s="14" t="s">
        <v>14</v>
      </c>
      <c r="R112" s="225">
        <f>'POTONGAN GAJI'!N19</f>
        <v>0</v>
      </c>
      <c r="S112" s="225"/>
      <c r="T112" s="14"/>
      <c r="U112" s="14"/>
      <c r="V112" s="169"/>
      <c r="W112" s="169"/>
      <c r="X112" s="14"/>
      <c r="Y112" s="179" t="s">
        <v>31</v>
      </c>
      <c r="Z112" s="14" t="s">
        <v>34</v>
      </c>
      <c r="AA112" s="14" t="s">
        <v>13</v>
      </c>
      <c r="AB112" s="14" t="s">
        <v>14</v>
      </c>
      <c r="AC112" s="225" t="e">
        <f>'POTONGAN GAJI'!#REF!</f>
        <v>#REF!</v>
      </c>
      <c r="AD112" s="225"/>
      <c r="AE112" s="14"/>
      <c r="AF112" s="14"/>
    </row>
    <row r="113" spans="1:32" s="11" customFormat="1" ht="11.25" customHeight="1" x14ac:dyDescent="0.15">
      <c r="A113" s="169"/>
      <c r="B113" s="14"/>
      <c r="C113" s="14"/>
      <c r="D113" s="14"/>
      <c r="E113" s="14"/>
      <c r="F113" s="14"/>
      <c r="G113" s="177"/>
      <c r="H113" s="177"/>
      <c r="I113" s="14"/>
      <c r="J113" s="169"/>
      <c r="K113" s="14"/>
      <c r="L113" s="169"/>
      <c r="M113" s="14"/>
      <c r="N113" s="14"/>
      <c r="O113" s="14"/>
      <c r="P113" s="14"/>
      <c r="Q113" s="14"/>
      <c r="R113" s="177"/>
      <c r="S113" s="177"/>
      <c r="T113" s="14"/>
      <c r="U113" s="14"/>
      <c r="V113" s="169"/>
      <c r="W113" s="169"/>
      <c r="X113" s="14"/>
      <c r="Y113" s="14"/>
      <c r="Z113" s="14"/>
      <c r="AA113" s="14"/>
      <c r="AB113" s="14"/>
      <c r="AC113" s="177"/>
      <c r="AD113" s="177"/>
      <c r="AE113" s="14"/>
      <c r="AF113" s="14"/>
    </row>
    <row r="114" spans="1:32" s="11" customFormat="1" ht="11.25" customHeight="1" x14ac:dyDescent="0.15">
      <c r="A114" s="169"/>
      <c r="B114" s="14"/>
      <c r="C114" s="14" t="s">
        <v>9</v>
      </c>
      <c r="D114" s="14"/>
      <c r="E114" s="14" t="s">
        <v>13</v>
      </c>
      <c r="F114" s="14" t="s">
        <v>14</v>
      </c>
      <c r="G114" s="225">
        <f>SUM(G103:G112)</f>
        <v>3966065.29</v>
      </c>
      <c r="H114" s="225"/>
      <c r="I114" s="14"/>
      <c r="J114" s="169"/>
      <c r="K114" s="14"/>
      <c r="L114" s="169"/>
      <c r="M114" s="14"/>
      <c r="N114" s="14" t="s">
        <v>9</v>
      </c>
      <c r="O114" s="14"/>
      <c r="P114" s="14" t="s">
        <v>13</v>
      </c>
      <c r="Q114" s="14" t="s">
        <v>14</v>
      </c>
      <c r="R114" s="225">
        <f>SUM(R103:R112)</f>
        <v>1775219.13</v>
      </c>
      <c r="S114" s="225"/>
      <c r="T114" s="14"/>
      <c r="U114" s="14"/>
      <c r="V114" s="169"/>
      <c r="W114" s="169"/>
      <c r="X114" s="14"/>
      <c r="Y114" s="14" t="s">
        <v>9</v>
      </c>
      <c r="Z114" s="14"/>
      <c r="AA114" s="14" t="s">
        <v>13</v>
      </c>
      <c r="AB114" s="14" t="s">
        <v>14</v>
      </c>
      <c r="AC114" s="225" t="e">
        <f>SUM(AC103:AC112)</f>
        <v>#REF!</v>
      </c>
      <c r="AD114" s="225"/>
      <c r="AE114" s="14"/>
      <c r="AF114" s="14"/>
    </row>
    <row r="115" spans="1:32" s="11" customFormat="1" ht="11.25" customHeight="1" x14ac:dyDescent="0.15">
      <c r="A115" s="169"/>
      <c r="B115" s="14"/>
      <c r="C115" s="176" t="s">
        <v>10</v>
      </c>
      <c r="D115" s="14"/>
      <c r="E115" s="14" t="s">
        <v>13</v>
      </c>
      <c r="F115" s="14" t="s">
        <v>14</v>
      </c>
      <c r="G115" s="225">
        <f>G100-G114</f>
        <v>728134.71</v>
      </c>
      <c r="H115" s="225"/>
      <c r="I115" s="14"/>
      <c r="J115" s="169"/>
      <c r="K115" s="14"/>
      <c r="L115" s="169"/>
      <c r="M115" s="14"/>
      <c r="N115" s="176" t="s">
        <v>10</v>
      </c>
      <c r="O115" s="14"/>
      <c r="P115" s="14" t="s">
        <v>13</v>
      </c>
      <c r="Q115" s="14" t="s">
        <v>14</v>
      </c>
      <c r="R115" s="225">
        <f>R100-R114</f>
        <v>1584980.87</v>
      </c>
      <c r="S115" s="225"/>
      <c r="T115" s="14"/>
      <c r="U115" s="14"/>
      <c r="V115" s="169"/>
      <c r="W115" s="169"/>
      <c r="X115" s="14"/>
      <c r="Y115" s="176" t="s">
        <v>10</v>
      </c>
      <c r="Z115" s="14"/>
      <c r="AA115" s="14" t="s">
        <v>13</v>
      </c>
      <c r="AB115" s="14" t="s">
        <v>14</v>
      </c>
      <c r="AC115" s="225" t="e">
        <f>AC100-AC114</f>
        <v>#REF!</v>
      </c>
      <c r="AD115" s="225"/>
      <c r="AE115" s="14"/>
      <c r="AF115" s="14"/>
    </row>
    <row r="116" spans="1:32" s="11" customFormat="1" ht="9" customHeight="1" x14ac:dyDescent="0.15">
      <c r="A116" s="169"/>
      <c r="B116" s="14"/>
      <c r="C116" s="14"/>
      <c r="D116" s="14"/>
      <c r="E116" s="14"/>
      <c r="F116" s="14"/>
      <c r="G116" s="177"/>
      <c r="H116" s="177"/>
      <c r="I116" s="14"/>
      <c r="J116" s="169"/>
      <c r="K116" s="14"/>
      <c r="L116" s="169"/>
      <c r="M116" s="14"/>
      <c r="N116" s="14"/>
      <c r="O116" s="14"/>
      <c r="P116" s="14"/>
      <c r="Q116" s="14"/>
      <c r="R116" s="177"/>
      <c r="S116" s="177"/>
      <c r="T116" s="14"/>
      <c r="U116" s="14"/>
      <c r="V116" s="169"/>
      <c r="W116" s="169"/>
      <c r="X116" s="14"/>
      <c r="Y116" s="14"/>
      <c r="Z116" s="14"/>
      <c r="AA116" s="14"/>
      <c r="AB116" s="14"/>
      <c r="AC116" s="177"/>
      <c r="AD116" s="177"/>
      <c r="AE116" s="14"/>
      <c r="AF116" s="14"/>
    </row>
    <row r="117" spans="1:32" s="11" customFormat="1" ht="9" customHeight="1" x14ac:dyDescent="0.15">
      <c r="A117" s="169"/>
      <c r="B117" s="14"/>
      <c r="C117" s="14"/>
      <c r="D117" s="14"/>
      <c r="E117" s="14"/>
      <c r="F117" s="14"/>
      <c r="G117" s="177"/>
      <c r="H117" s="177"/>
      <c r="I117" s="14"/>
      <c r="J117" s="169"/>
      <c r="K117" s="14"/>
      <c r="L117" s="169"/>
      <c r="M117" s="14"/>
      <c r="N117" s="14"/>
      <c r="O117" s="14"/>
      <c r="P117" s="14"/>
      <c r="Q117" s="14"/>
      <c r="R117" s="177"/>
      <c r="S117" s="177"/>
      <c r="T117" s="14"/>
      <c r="U117" s="14"/>
      <c r="V117" s="169"/>
      <c r="W117" s="169"/>
      <c r="X117" s="14"/>
      <c r="Y117" s="14"/>
      <c r="Z117" s="14"/>
      <c r="AA117" s="14"/>
      <c r="AB117" s="14"/>
      <c r="AC117" s="177"/>
      <c r="AD117" s="177"/>
      <c r="AE117" s="14"/>
      <c r="AF117" s="14"/>
    </row>
    <row r="118" spans="1:32" s="11" customFormat="1" ht="11.25" customHeight="1" x14ac:dyDescent="0.15">
      <c r="A118" s="169"/>
      <c r="B118" s="14"/>
      <c r="C118" s="14"/>
      <c r="D118" s="14"/>
      <c r="E118" s="14"/>
      <c r="F118" s="14"/>
      <c r="G118" s="177"/>
      <c r="H118" s="181" t="s">
        <v>30</v>
      </c>
      <c r="I118" s="14"/>
      <c r="J118" s="169"/>
      <c r="K118" s="14"/>
      <c r="L118" s="169"/>
      <c r="M118" s="14"/>
      <c r="N118" s="14"/>
      <c r="O118" s="14"/>
      <c r="P118" s="14"/>
      <c r="Q118" s="14"/>
      <c r="R118" s="177"/>
      <c r="S118" s="181" t="s">
        <v>30</v>
      </c>
      <c r="T118" s="14"/>
      <c r="U118" s="14"/>
      <c r="V118" s="169"/>
      <c r="W118" s="169"/>
      <c r="X118" s="14"/>
      <c r="Y118" s="14"/>
      <c r="Z118" s="14"/>
      <c r="AA118" s="14"/>
      <c r="AB118" s="14"/>
      <c r="AC118" s="177"/>
      <c r="AD118" s="181" t="s">
        <v>30</v>
      </c>
      <c r="AE118" s="14"/>
      <c r="AF118" s="14"/>
    </row>
    <row r="119" spans="1:32" s="11" customFormat="1" ht="8.25" customHeight="1" x14ac:dyDescent="0.15">
      <c r="A119" s="169"/>
      <c r="B119" s="14"/>
      <c r="C119" s="14"/>
      <c r="D119" s="14"/>
      <c r="E119" s="14"/>
      <c r="F119" s="14"/>
      <c r="G119" s="177"/>
      <c r="H119" s="182" t="s">
        <v>71</v>
      </c>
      <c r="I119" s="14"/>
      <c r="J119" s="169"/>
      <c r="K119" s="14"/>
      <c r="L119" s="169"/>
      <c r="M119" s="14"/>
      <c r="N119" s="14"/>
      <c r="O119" s="14"/>
      <c r="P119" s="14"/>
      <c r="Q119" s="14"/>
      <c r="R119" s="177"/>
      <c r="S119" s="182" t="s">
        <v>71</v>
      </c>
      <c r="T119" s="14"/>
      <c r="U119" s="14"/>
      <c r="V119" s="169"/>
      <c r="W119" s="169"/>
      <c r="X119" s="14"/>
      <c r="Y119" s="14"/>
      <c r="Z119" s="14"/>
      <c r="AA119" s="14"/>
      <c r="AB119" s="14"/>
      <c r="AC119" s="177"/>
      <c r="AD119" s="182" t="s">
        <v>43</v>
      </c>
      <c r="AE119" s="14"/>
      <c r="AF119" s="14"/>
    </row>
    <row r="120" spans="1:32" s="11" customFormat="1" ht="8.25" customHeight="1" x14ac:dyDescent="0.15">
      <c r="A120" s="169"/>
      <c r="B120" s="14"/>
      <c r="C120" s="14"/>
      <c r="D120" s="14"/>
      <c r="E120" s="14"/>
      <c r="F120" s="14"/>
      <c r="G120" s="177"/>
      <c r="H120" s="184" t="s">
        <v>70</v>
      </c>
      <c r="I120" s="14"/>
      <c r="J120" s="169"/>
      <c r="K120" s="14"/>
      <c r="L120" s="169"/>
      <c r="M120" s="14"/>
      <c r="N120" s="14"/>
      <c r="O120" s="14"/>
      <c r="P120" s="14"/>
      <c r="Q120" s="14"/>
      <c r="R120" s="177"/>
      <c r="S120" s="184" t="s">
        <v>70</v>
      </c>
      <c r="T120" s="14"/>
      <c r="U120" s="14"/>
      <c r="V120" s="169"/>
      <c r="W120" s="169"/>
      <c r="X120" s="14"/>
      <c r="Y120" s="14"/>
      <c r="Z120" s="14"/>
      <c r="AA120" s="14"/>
      <c r="AB120" s="14"/>
      <c r="AC120" s="177"/>
      <c r="AD120" s="181" t="s">
        <v>45</v>
      </c>
      <c r="AE120" s="14"/>
      <c r="AF120" s="14"/>
    </row>
    <row r="121" spans="1:32" s="16" customFormat="1" ht="11.25" customHeight="1" x14ac:dyDescent="0.15">
      <c r="A121" s="185"/>
      <c r="B121" s="186"/>
      <c r="C121" s="186"/>
      <c r="D121" s="186"/>
      <c r="E121" s="186"/>
      <c r="F121" s="186"/>
      <c r="G121" s="187"/>
      <c r="H121" s="188"/>
      <c r="I121" s="186"/>
      <c r="J121" s="185"/>
      <c r="K121" s="186"/>
      <c r="L121" s="185"/>
      <c r="M121" s="186"/>
      <c r="N121" s="186"/>
      <c r="O121" s="186"/>
      <c r="P121" s="186"/>
      <c r="Q121" s="186"/>
      <c r="R121" s="187"/>
      <c r="S121" s="188"/>
      <c r="T121" s="186"/>
      <c r="U121" s="186"/>
      <c r="V121" s="185"/>
      <c r="W121" s="185"/>
      <c r="X121" s="186"/>
      <c r="Y121" s="186"/>
      <c r="Z121" s="186"/>
      <c r="AA121" s="186"/>
      <c r="AB121" s="186"/>
      <c r="AC121" s="187"/>
      <c r="AD121" s="188"/>
      <c r="AE121" s="186"/>
      <c r="AF121" s="186"/>
    </row>
    <row r="122" spans="1:32" s="11" customFormat="1" ht="11.25" customHeight="1" x14ac:dyDescent="0.15">
      <c r="A122" s="169"/>
      <c r="B122" s="14"/>
      <c r="C122" s="14"/>
      <c r="D122" s="14"/>
      <c r="E122" s="14"/>
      <c r="F122" s="14"/>
      <c r="G122" s="177"/>
      <c r="H122" s="181"/>
      <c r="I122" s="14"/>
      <c r="J122" s="169"/>
      <c r="K122" s="14"/>
      <c r="L122" s="169"/>
      <c r="M122" s="14"/>
      <c r="N122" s="14"/>
      <c r="O122" s="14"/>
      <c r="P122" s="14"/>
      <c r="Q122" s="14"/>
      <c r="R122" s="177"/>
      <c r="S122" s="181"/>
      <c r="T122" s="14"/>
      <c r="U122" s="14"/>
      <c r="V122" s="169"/>
      <c r="W122" s="169"/>
      <c r="X122" s="14"/>
      <c r="Y122" s="14"/>
      <c r="Z122" s="14"/>
      <c r="AA122" s="14"/>
      <c r="AB122" s="14"/>
      <c r="AC122" s="177"/>
      <c r="AD122" s="181"/>
      <c r="AE122" s="14"/>
      <c r="AF122" s="14"/>
    </row>
    <row r="123" spans="1:32" s="11" customFormat="1" ht="11.25" customHeight="1" x14ac:dyDescent="0.15">
      <c r="A123" s="227" t="s">
        <v>44</v>
      </c>
      <c r="B123" s="227"/>
      <c r="C123" s="227"/>
      <c r="D123" s="227"/>
      <c r="E123" s="227"/>
      <c r="F123" s="227"/>
      <c r="G123" s="227"/>
      <c r="H123" s="227"/>
      <c r="I123" s="227"/>
      <c r="J123" s="227"/>
      <c r="K123" s="14"/>
      <c r="L123" s="227" t="s">
        <v>44</v>
      </c>
      <c r="M123" s="227"/>
      <c r="N123" s="227"/>
      <c r="O123" s="227"/>
      <c r="P123" s="227"/>
      <c r="Q123" s="227"/>
      <c r="R123" s="227"/>
      <c r="S123" s="227"/>
      <c r="T123" s="227"/>
      <c r="U123" s="227"/>
      <c r="V123" s="169"/>
      <c r="W123" s="227" t="s">
        <v>44</v>
      </c>
      <c r="X123" s="227"/>
      <c r="Y123" s="227"/>
      <c r="Z123" s="227"/>
      <c r="AA123" s="227"/>
      <c r="AB123" s="227"/>
      <c r="AC123" s="227"/>
      <c r="AD123" s="227"/>
      <c r="AE123" s="227"/>
      <c r="AF123" s="227"/>
    </row>
    <row r="124" spans="1:32" s="11" customFormat="1" ht="11.25" customHeight="1" x14ac:dyDescent="0.15">
      <c r="A124" s="227" t="s">
        <v>46</v>
      </c>
      <c r="B124" s="227"/>
      <c r="C124" s="227"/>
      <c r="D124" s="227"/>
      <c r="E124" s="227"/>
      <c r="F124" s="227"/>
      <c r="G124" s="227"/>
      <c r="H124" s="227"/>
      <c r="I124" s="227"/>
      <c r="J124" s="227"/>
      <c r="K124" s="14"/>
      <c r="L124" s="227" t="s">
        <v>46</v>
      </c>
      <c r="M124" s="227"/>
      <c r="N124" s="227"/>
      <c r="O124" s="227"/>
      <c r="P124" s="227"/>
      <c r="Q124" s="227"/>
      <c r="R124" s="227"/>
      <c r="S124" s="227"/>
      <c r="T124" s="227"/>
      <c r="U124" s="227"/>
      <c r="V124" s="169"/>
      <c r="W124" s="227" t="s">
        <v>46</v>
      </c>
      <c r="X124" s="227"/>
      <c r="Y124" s="227"/>
      <c r="Z124" s="227"/>
      <c r="AA124" s="227"/>
      <c r="AB124" s="227"/>
      <c r="AC124" s="227"/>
      <c r="AD124" s="227"/>
      <c r="AE124" s="227"/>
      <c r="AF124" s="227"/>
    </row>
    <row r="125" spans="1:32" s="11" customFormat="1" ht="11.25" customHeight="1" x14ac:dyDescent="0.15">
      <c r="A125" s="226" t="s">
        <v>47</v>
      </c>
      <c r="B125" s="227"/>
      <c r="C125" s="227"/>
      <c r="D125" s="227"/>
      <c r="E125" s="227"/>
      <c r="F125" s="227"/>
      <c r="G125" s="227"/>
      <c r="H125" s="227"/>
      <c r="I125" s="227"/>
      <c r="J125" s="227"/>
      <c r="K125" s="14"/>
      <c r="L125" s="226" t="s">
        <v>47</v>
      </c>
      <c r="M125" s="227"/>
      <c r="N125" s="227"/>
      <c r="O125" s="227"/>
      <c r="P125" s="227"/>
      <c r="Q125" s="227"/>
      <c r="R125" s="227"/>
      <c r="S125" s="227"/>
      <c r="T125" s="227"/>
      <c r="U125" s="227"/>
      <c r="V125" s="169"/>
      <c r="W125" s="226" t="s">
        <v>47</v>
      </c>
      <c r="X125" s="227"/>
      <c r="Y125" s="227"/>
      <c r="Z125" s="227"/>
      <c r="AA125" s="227"/>
      <c r="AB125" s="227"/>
      <c r="AC125" s="227"/>
      <c r="AD125" s="227"/>
      <c r="AE125" s="227"/>
      <c r="AF125" s="227"/>
    </row>
    <row r="126" spans="1:32" s="11" customFormat="1" ht="9.75" customHeight="1" x14ac:dyDescent="0.15">
      <c r="A126" s="169"/>
      <c r="B126" s="14"/>
      <c r="C126" s="14"/>
      <c r="D126" s="14"/>
      <c r="E126" s="14"/>
      <c r="F126" s="14"/>
      <c r="G126" s="177"/>
      <c r="H126" s="177"/>
      <c r="I126" s="14"/>
      <c r="J126" s="169"/>
      <c r="K126" s="14"/>
      <c r="L126" s="169"/>
      <c r="M126" s="14"/>
      <c r="N126" s="14"/>
      <c r="O126" s="14"/>
      <c r="P126" s="14"/>
      <c r="Q126" s="14"/>
      <c r="R126" s="177"/>
      <c r="S126" s="177"/>
      <c r="T126" s="14"/>
      <c r="U126" s="14"/>
      <c r="V126" s="169"/>
      <c r="W126" s="169"/>
      <c r="X126" s="14"/>
      <c r="Y126" s="14"/>
      <c r="Z126" s="14"/>
      <c r="AA126" s="14"/>
      <c r="AB126" s="14"/>
      <c r="AC126" s="177"/>
      <c r="AD126" s="177"/>
      <c r="AE126" s="14"/>
      <c r="AF126" s="14"/>
    </row>
    <row r="127" spans="1:32" s="11" customFormat="1" ht="11.25" customHeight="1" x14ac:dyDescent="0.15">
      <c r="A127" s="169"/>
      <c r="B127" s="14" t="s">
        <v>18</v>
      </c>
      <c r="C127" s="14"/>
      <c r="D127" s="14"/>
      <c r="E127" s="14" t="s">
        <v>13</v>
      </c>
      <c r="F127" s="224" t="str">
        <f>F98</f>
        <v>NOP 2018</v>
      </c>
      <c r="G127" s="224"/>
      <c r="H127" s="224"/>
      <c r="I127" s="14"/>
      <c r="J127" s="169"/>
      <c r="K127" s="14"/>
      <c r="L127" s="169"/>
      <c r="M127" s="14" t="s">
        <v>18</v>
      </c>
      <c r="N127" s="14"/>
      <c r="O127" s="14"/>
      <c r="P127" s="14" t="s">
        <v>13</v>
      </c>
      <c r="Q127" s="224" t="str">
        <f>Q98</f>
        <v>NOP 2018</v>
      </c>
      <c r="R127" s="224"/>
      <c r="S127" s="224"/>
      <c r="T127" s="14"/>
      <c r="U127" s="14"/>
      <c r="V127" s="169"/>
      <c r="W127" s="169"/>
      <c r="X127" s="14" t="s">
        <v>18</v>
      </c>
      <c r="Y127" s="14"/>
      <c r="Z127" s="14"/>
      <c r="AA127" s="14" t="s">
        <v>13</v>
      </c>
      <c r="AB127" s="224" t="str">
        <f>AB98</f>
        <v>NOP</v>
      </c>
      <c r="AC127" s="224"/>
      <c r="AD127" s="224"/>
      <c r="AE127" s="14"/>
      <c r="AF127" s="14"/>
    </row>
    <row r="128" spans="1:32" s="11" customFormat="1" ht="11.25" customHeight="1" x14ac:dyDescent="0.15">
      <c r="A128" s="169"/>
      <c r="B128" s="14" t="s">
        <v>19</v>
      </c>
      <c r="C128" s="14"/>
      <c r="D128" s="14"/>
      <c r="E128" s="14" t="s">
        <v>13</v>
      </c>
      <c r="F128" s="176" t="str">
        <f>'POTONGAN GAJI'!B11</f>
        <v>SUBARNO, SH</v>
      </c>
      <c r="G128" s="177"/>
      <c r="H128" s="177"/>
      <c r="I128" s="14"/>
      <c r="J128" s="169"/>
      <c r="K128" s="14"/>
      <c r="L128" s="169"/>
      <c r="M128" s="14" t="s">
        <v>19</v>
      </c>
      <c r="N128" s="14"/>
      <c r="O128" s="14"/>
      <c r="P128" s="14" t="s">
        <v>13</v>
      </c>
      <c r="Q128" s="176" t="str">
        <f>'POTONGAN GAJI'!B20</f>
        <v>TURUT</v>
      </c>
      <c r="R128" s="177"/>
      <c r="S128" s="177"/>
      <c r="T128" s="14"/>
      <c r="U128" s="14"/>
      <c r="V128" s="169"/>
      <c r="W128" s="169"/>
      <c r="X128" s="14" t="s">
        <v>19</v>
      </c>
      <c r="Y128" s="14"/>
      <c r="Z128" s="14"/>
      <c r="AA128" s="14" t="s">
        <v>13</v>
      </c>
      <c r="AB128" s="176" t="e">
        <f>'POTONGAN GAJI'!#REF!</f>
        <v>#REF!</v>
      </c>
      <c r="AC128" s="177"/>
      <c r="AD128" s="177"/>
      <c r="AE128" s="14"/>
      <c r="AF128" s="14"/>
    </row>
    <row r="129" spans="1:32" s="11" customFormat="1" ht="11.25" customHeight="1" x14ac:dyDescent="0.15">
      <c r="A129" s="169"/>
      <c r="B129" s="14" t="s">
        <v>20</v>
      </c>
      <c r="C129" s="14"/>
      <c r="D129" s="14"/>
      <c r="E129" s="14" t="s">
        <v>13</v>
      </c>
      <c r="F129" s="14" t="s">
        <v>14</v>
      </c>
      <c r="G129" s="225">
        <f>'POTONGAN GAJI'!D11</f>
        <v>4480400</v>
      </c>
      <c r="H129" s="225"/>
      <c r="I129" s="178"/>
      <c r="J129" s="169"/>
      <c r="K129" s="14"/>
      <c r="L129" s="169"/>
      <c r="M129" s="14" t="s">
        <v>20</v>
      </c>
      <c r="N129" s="14"/>
      <c r="O129" s="14"/>
      <c r="P129" s="14" t="s">
        <v>13</v>
      </c>
      <c r="Q129" s="14" t="s">
        <v>14</v>
      </c>
      <c r="R129" s="225">
        <f>'POTONGAN GAJI'!D20</f>
        <v>3372500</v>
      </c>
      <c r="S129" s="225"/>
      <c r="T129" s="178"/>
      <c r="U129" s="14"/>
      <c r="V129" s="169"/>
      <c r="W129" s="169"/>
      <c r="X129" s="14" t="s">
        <v>20</v>
      </c>
      <c r="Y129" s="14"/>
      <c r="Z129" s="14"/>
      <c r="AA129" s="14" t="s">
        <v>13</v>
      </c>
      <c r="AB129" s="14" t="s">
        <v>14</v>
      </c>
      <c r="AC129" s="225">
        <f>'POTONGAN GAJI'!D23</f>
        <v>2907700</v>
      </c>
      <c r="AD129" s="225"/>
      <c r="AE129" s="178"/>
      <c r="AF129" s="14"/>
    </row>
    <row r="130" spans="1:32" s="11" customFormat="1" ht="11.25" customHeight="1" x14ac:dyDescent="0.15">
      <c r="A130" s="169"/>
      <c r="B130" s="14" t="s">
        <v>21</v>
      </c>
      <c r="C130" s="14"/>
      <c r="D130" s="14"/>
      <c r="E130" s="14"/>
      <c r="F130" s="14"/>
      <c r="G130" s="177"/>
      <c r="H130" s="177"/>
      <c r="I130" s="14"/>
      <c r="J130" s="169"/>
      <c r="K130" s="14"/>
      <c r="L130" s="169"/>
      <c r="M130" s="14" t="s">
        <v>21</v>
      </c>
      <c r="N130" s="14"/>
      <c r="O130" s="14"/>
      <c r="P130" s="14"/>
      <c r="Q130" s="14"/>
      <c r="R130" s="177"/>
      <c r="S130" s="177"/>
      <c r="T130" s="14"/>
      <c r="U130" s="14"/>
      <c r="V130" s="169"/>
      <c r="W130" s="169"/>
      <c r="X130" s="14" t="s">
        <v>21</v>
      </c>
      <c r="Y130" s="14"/>
      <c r="Z130" s="14"/>
      <c r="AA130" s="14"/>
      <c r="AB130" s="14"/>
      <c r="AC130" s="177"/>
      <c r="AD130" s="177"/>
      <c r="AE130" s="14"/>
      <c r="AF130" s="14"/>
    </row>
    <row r="131" spans="1:32" s="11" customFormat="1" ht="11.25" customHeight="1" x14ac:dyDescent="0.15">
      <c r="A131" s="169"/>
      <c r="B131" s="14"/>
      <c r="C131" s="14"/>
      <c r="D131" s="14"/>
      <c r="E131" s="14"/>
      <c r="F131" s="14"/>
      <c r="G131" s="177"/>
      <c r="H131" s="177"/>
      <c r="I131" s="14"/>
      <c r="J131" s="169"/>
      <c r="K131" s="14"/>
      <c r="L131" s="169"/>
      <c r="M131" s="14"/>
      <c r="N131" s="14"/>
      <c r="O131" s="14"/>
      <c r="P131" s="14"/>
      <c r="Q131" s="14"/>
      <c r="R131" s="177"/>
      <c r="S131" s="177"/>
      <c r="T131" s="14"/>
      <c r="U131" s="14"/>
      <c r="V131" s="169"/>
      <c r="W131" s="169"/>
      <c r="X131" s="14"/>
      <c r="Y131" s="14"/>
      <c r="Z131" s="14"/>
      <c r="AA131" s="14"/>
      <c r="AB131" s="14"/>
      <c r="AC131" s="177"/>
      <c r="AD131" s="177"/>
      <c r="AE131" s="14"/>
      <c r="AF131" s="14"/>
    </row>
    <row r="132" spans="1:32" s="11" customFormat="1" ht="11.25" customHeight="1" x14ac:dyDescent="0.15">
      <c r="A132" s="169"/>
      <c r="B132" s="14"/>
      <c r="C132" s="179" t="s">
        <v>12</v>
      </c>
      <c r="D132" s="14" t="s">
        <v>22</v>
      </c>
      <c r="E132" s="14" t="s">
        <v>13</v>
      </c>
      <c r="F132" s="14" t="s">
        <v>14</v>
      </c>
      <c r="G132" s="225">
        <f>'POTONGAN GAJI'!L11</f>
        <v>0</v>
      </c>
      <c r="H132" s="225"/>
      <c r="I132" s="179"/>
      <c r="J132" s="169"/>
      <c r="K132" s="14"/>
      <c r="L132" s="169"/>
      <c r="M132" s="14"/>
      <c r="N132" s="179" t="s">
        <v>12</v>
      </c>
      <c r="O132" s="14" t="s">
        <v>22</v>
      </c>
      <c r="P132" s="14" t="s">
        <v>13</v>
      </c>
      <c r="Q132" s="14" t="s">
        <v>14</v>
      </c>
      <c r="R132" s="225">
        <f>'POTONGAN GAJI'!L20</f>
        <v>0</v>
      </c>
      <c r="S132" s="225"/>
      <c r="T132" s="179"/>
      <c r="U132" s="14"/>
      <c r="V132" s="169"/>
      <c r="W132" s="169"/>
      <c r="X132" s="14"/>
      <c r="Y132" s="179" t="s">
        <v>12</v>
      </c>
      <c r="Z132" s="14" t="s">
        <v>22</v>
      </c>
      <c r="AA132" s="14" t="s">
        <v>13</v>
      </c>
      <c r="AB132" s="14" t="s">
        <v>14</v>
      </c>
      <c r="AC132" s="225" t="e">
        <f>'POTONGAN GAJI'!#REF!</f>
        <v>#REF!</v>
      </c>
      <c r="AD132" s="225"/>
      <c r="AE132" s="179"/>
      <c r="AF132" s="14"/>
    </row>
    <row r="133" spans="1:32" s="11" customFormat="1" ht="11.25" customHeight="1" x14ac:dyDescent="0.15">
      <c r="A133" s="169"/>
      <c r="B133" s="14"/>
      <c r="C133" s="179" t="s">
        <v>15</v>
      </c>
      <c r="D133" s="14" t="s">
        <v>23</v>
      </c>
      <c r="E133" s="14" t="s">
        <v>13</v>
      </c>
      <c r="F133" s="14" t="s">
        <v>14</v>
      </c>
      <c r="G133" s="225">
        <f>'POTONGAN GAJI'!J11</f>
        <v>2000</v>
      </c>
      <c r="H133" s="225"/>
      <c r="I133" s="14"/>
      <c r="J133" s="169"/>
      <c r="K133" s="14"/>
      <c r="L133" s="169"/>
      <c r="M133" s="14"/>
      <c r="N133" s="179" t="s">
        <v>15</v>
      </c>
      <c r="O133" s="14" t="s">
        <v>23</v>
      </c>
      <c r="P133" s="14" t="s">
        <v>13</v>
      </c>
      <c r="Q133" s="14" t="s">
        <v>14</v>
      </c>
      <c r="R133" s="225">
        <f>'POTONGAN GAJI'!J20</f>
        <v>2000</v>
      </c>
      <c r="S133" s="225"/>
      <c r="T133" s="14"/>
      <c r="U133" s="14"/>
      <c r="V133" s="169"/>
      <c r="W133" s="169"/>
      <c r="X133" s="14"/>
      <c r="Y133" s="179" t="s">
        <v>15</v>
      </c>
      <c r="Z133" s="14" t="s">
        <v>23</v>
      </c>
      <c r="AA133" s="14" t="s">
        <v>13</v>
      </c>
      <c r="AB133" s="14" t="s">
        <v>14</v>
      </c>
      <c r="AC133" s="225" t="e">
        <f>'POTONGAN GAJI'!#REF!</f>
        <v>#REF!</v>
      </c>
      <c r="AD133" s="225"/>
      <c r="AE133" s="14"/>
      <c r="AF133" s="14"/>
    </row>
    <row r="134" spans="1:32" s="11" customFormat="1" ht="11.25" customHeight="1" x14ac:dyDescent="0.15">
      <c r="A134" s="169"/>
      <c r="B134" s="14"/>
      <c r="C134" s="179" t="s">
        <v>16</v>
      </c>
      <c r="D134" s="180">
        <f>D12</f>
        <v>0</v>
      </c>
      <c r="E134" s="14" t="s">
        <v>13</v>
      </c>
      <c r="F134" s="14" t="s">
        <v>14</v>
      </c>
      <c r="G134" s="225">
        <f>'POTONGAN GAJI'!I11</f>
        <v>0</v>
      </c>
      <c r="H134" s="225"/>
      <c r="I134" s="14"/>
      <c r="J134" s="169"/>
      <c r="K134" s="14"/>
      <c r="L134" s="169"/>
      <c r="M134" s="14"/>
      <c r="N134" s="179" t="s">
        <v>16</v>
      </c>
      <c r="O134" s="180">
        <f>D12</f>
        <v>0</v>
      </c>
      <c r="P134" s="14" t="s">
        <v>13</v>
      </c>
      <c r="Q134" s="14" t="s">
        <v>14</v>
      </c>
      <c r="R134" s="225">
        <f>'POTONGAN GAJI'!I20</f>
        <v>0</v>
      </c>
      <c r="S134" s="225"/>
      <c r="T134" s="14"/>
      <c r="U134" s="14"/>
      <c r="V134" s="169"/>
      <c r="W134" s="169"/>
      <c r="X134" s="14"/>
      <c r="Y134" s="179" t="s">
        <v>16</v>
      </c>
      <c r="Z134" s="180">
        <f>D12</f>
        <v>0</v>
      </c>
      <c r="AA134" s="14" t="s">
        <v>13</v>
      </c>
      <c r="AB134" s="14" t="s">
        <v>14</v>
      </c>
      <c r="AC134" s="225" t="e">
        <f>'POTONGAN GAJI'!#REF!</f>
        <v>#REF!</v>
      </c>
      <c r="AD134" s="225"/>
      <c r="AE134" s="14"/>
      <c r="AF134" s="14"/>
    </row>
    <row r="135" spans="1:32" s="11" customFormat="1" ht="11.25" customHeight="1" x14ac:dyDescent="0.15">
      <c r="A135" s="169"/>
      <c r="B135" s="14"/>
      <c r="C135" s="179" t="s">
        <v>17</v>
      </c>
      <c r="D135" s="14" t="s">
        <v>24</v>
      </c>
      <c r="E135" s="14" t="s">
        <v>13</v>
      </c>
      <c r="F135" s="14" t="s">
        <v>14</v>
      </c>
      <c r="G135" s="225">
        <f>'POTONGAN GAJI'!K11</f>
        <v>3000</v>
      </c>
      <c r="H135" s="225"/>
      <c r="I135" s="14"/>
      <c r="J135" s="169"/>
      <c r="K135" s="14"/>
      <c r="L135" s="169"/>
      <c r="M135" s="14"/>
      <c r="N135" s="179" t="s">
        <v>17</v>
      </c>
      <c r="O135" s="14" t="s">
        <v>24</v>
      </c>
      <c r="P135" s="14" t="s">
        <v>13</v>
      </c>
      <c r="Q135" s="14" t="s">
        <v>14</v>
      </c>
      <c r="R135" s="225">
        <f>'POTONGAN GAJI'!K20</f>
        <v>3000</v>
      </c>
      <c r="S135" s="225"/>
      <c r="T135" s="14"/>
      <c r="U135" s="14"/>
      <c r="V135" s="169"/>
      <c r="W135" s="169"/>
      <c r="X135" s="14"/>
      <c r="Y135" s="179" t="s">
        <v>17</v>
      </c>
      <c r="Z135" s="14" t="s">
        <v>24</v>
      </c>
      <c r="AA135" s="14" t="s">
        <v>13</v>
      </c>
      <c r="AB135" s="14" t="s">
        <v>14</v>
      </c>
      <c r="AC135" s="225" t="e">
        <f>'POTONGAN GAJI'!#REF!</f>
        <v>#REF!</v>
      </c>
      <c r="AD135" s="225"/>
      <c r="AE135" s="14"/>
      <c r="AF135" s="14"/>
    </row>
    <row r="136" spans="1:32" s="11" customFormat="1" ht="11.25" customHeight="1" x14ac:dyDescent="0.15">
      <c r="A136" s="169"/>
      <c r="B136" s="14"/>
      <c r="C136" s="179" t="s">
        <v>25</v>
      </c>
      <c r="D136" s="14" t="s">
        <v>33</v>
      </c>
      <c r="E136" s="14" t="s">
        <v>13</v>
      </c>
      <c r="F136" s="14" t="s">
        <v>14</v>
      </c>
      <c r="G136" s="225">
        <f>'POTONGAN GAJI'!G11</f>
        <v>0</v>
      </c>
      <c r="H136" s="225"/>
      <c r="I136" s="14"/>
      <c r="J136" s="169"/>
      <c r="K136" s="14"/>
      <c r="L136" s="169"/>
      <c r="M136" s="14"/>
      <c r="N136" s="179" t="s">
        <v>25</v>
      </c>
      <c r="O136" s="14" t="s">
        <v>33</v>
      </c>
      <c r="P136" s="14" t="s">
        <v>13</v>
      </c>
      <c r="Q136" s="14" t="s">
        <v>14</v>
      </c>
      <c r="R136" s="225">
        <f>'POTONGAN GAJI'!G20</f>
        <v>0</v>
      </c>
      <c r="S136" s="225"/>
      <c r="T136" s="14"/>
      <c r="U136" s="14"/>
      <c r="V136" s="169"/>
      <c r="W136" s="169"/>
      <c r="X136" s="14"/>
      <c r="Y136" s="179" t="s">
        <v>25</v>
      </c>
      <c r="Z136" s="14" t="s">
        <v>33</v>
      </c>
      <c r="AA136" s="14" t="s">
        <v>13</v>
      </c>
      <c r="AB136" s="14" t="s">
        <v>14</v>
      </c>
      <c r="AC136" s="225" t="e">
        <f>'POTONGAN GAJI'!#REF!</f>
        <v>#REF!</v>
      </c>
      <c r="AD136" s="225"/>
      <c r="AE136" s="14"/>
      <c r="AF136" s="14"/>
    </row>
    <row r="137" spans="1:32" s="11" customFormat="1" ht="11.25" customHeight="1" x14ac:dyDescent="0.15">
      <c r="A137" s="169"/>
      <c r="B137" s="14"/>
      <c r="C137" s="179" t="s">
        <v>26</v>
      </c>
      <c r="D137" s="14"/>
      <c r="E137" s="14"/>
      <c r="F137" s="14"/>
      <c r="G137" s="225"/>
      <c r="H137" s="225"/>
      <c r="I137" s="14"/>
      <c r="J137" s="169"/>
      <c r="K137" s="14"/>
      <c r="L137" s="169"/>
      <c r="M137" s="14"/>
      <c r="N137" s="179" t="s">
        <v>26</v>
      </c>
      <c r="O137" s="14"/>
      <c r="P137" s="14"/>
      <c r="Q137" s="14"/>
      <c r="R137" s="225"/>
      <c r="S137" s="225"/>
      <c r="T137" s="14"/>
      <c r="U137" s="14"/>
      <c r="V137" s="169"/>
      <c r="W137" s="169"/>
      <c r="X137" s="14"/>
      <c r="Y137" s="179" t="s">
        <v>26</v>
      </c>
      <c r="Z137" s="14"/>
      <c r="AA137" s="14"/>
      <c r="AB137" s="14"/>
      <c r="AC137" s="225"/>
      <c r="AD137" s="225"/>
      <c r="AE137" s="14"/>
      <c r="AF137" s="14"/>
    </row>
    <row r="138" spans="1:32" s="11" customFormat="1" ht="11.25" customHeight="1" x14ac:dyDescent="0.15">
      <c r="A138" s="169"/>
      <c r="B138" s="14"/>
      <c r="C138" s="179" t="s">
        <v>27</v>
      </c>
      <c r="D138" s="14" t="s">
        <v>32</v>
      </c>
      <c r="E138" s="14" t="s">
        <v>13</v>
      </c>
      <c r="F138" s="14" t="s">
        <v>14</v>
      </c>
      <c r="G138" s="225">
        <f>'POTONGAN GAJI'!H11</f>
        <v>0</v>
      </c>
      <c r="H138" s="225"/>
      <c r="I138" s="14"/>
      <c r="J138" s="169"/>
      <c r="K138" s="14"/>
      <c r="L138" s="169"/>
      <c r="M138" s="14"/>
      <c r="N138" s="179" t="s">
        <v>27</v>
      </c>
      <c r="O138" s="14" t="s">
        <v>32</v>
      </c>
      <c r="P138" s="14" t="s">
        <v>13</v>
      </c>
      <c r="Q138" s="14" t="s">
        <v>14</v>
      </c>
      <c r="R138" s="225">
        <f>'POTONGAN GAJI'!H20</f>
        <v>0</v>
      </c>
      <c r="S138" s="225"/>
      <c r="T138" s="14"/>
      <c r="U138" s="14"/>
      <c r="V138" s="169"/>
      <c r="W138" s="169"/>
      <c r="X138" s="14"/>
      <c r="Y138" s="179" t="s">
        <v>27</v>
      </c>
      <c r="Z138" s="14" t="s">
        <v>32</v>
      </c>
      <c r="AA138" s="14" t="s">
        <v>13</v>
      </c>
      <c r="AB138" s="14" t="s">
        <v>14</v>
      </c>
      <c r="AC138" s="225" t="e">
        <f>'POTONGAN GAJI'!#REF!</f>
        <v>#REF!</v>
      </c>
      <c r="AD138" s="225"/>
      <c r="AE138" s="14"/>
      <c r="AF138" s="14"/>
    </row>
    <row r="139" spans="1:32" s="11" customFormat="1" ht="11.25" customHeight="1" x14ac:dyDescent="0.15">
      <c r="A139" s="169"/>
      <c r="B139" s="14"/>
      <c r="C139" s="179" t="s">
        <v>28</v>
      </c>
      <c r="D139" s="14" t="s">
        <v>4</v>
      </c>
      <c r="E139" s="14" t="s">
        <v>13</v>
      </c>
      <c r="F139" s="14" t="s">
        <v>14</v>
      </c>
      <c r="G139" s="225">
        <f>'POTONGAN GAJI'!E11</f>
        <v>2847680.55</v>
      </c>
      <c r="H139" s="225"/>
      <c r="I139" s="14"/>
      <c r="J139" s="169"/>
      <c r="K139" s="14"/>
      <c r="L139" s="169"/>
      <c r="M139" s="14"/>
      <c r="N139" s="179" t="s">
        <v>28</v>
      </c>
      <c r="O139" s="14" t="s">
        <v>4</v>
      </c>
      <c r="P139" s="14" t="s">
        <v>13</v>
      </c>
      <c r="Q139" s="14" t="s">
        <v>14</v>
      </c>
      <c r="R139" s="225">
        <f>'POTONGAN GAJI'!E20</f>
        <v>1609649.74</v>
      </c>
      <c r="S139" s="225"/>
      <c r="T139" s="14"/>
      <c r="U139" s="14"/>
      <c r="V139" s="169"/>
      <c r="W139" s="169"/>
      <c r="X139" s="14"/>
      <c r="Y139" s="179" t="s">
        <v>28</v>
      </c>
      <c r="Z139" s="14" t="s">
        <v>4</v>
      </c>
      <c r="AA139" s="14" t="s">
        <v>13</v>
      </c>
      <c r="AB139" s="14" t="s">
        <v>14</v>
      </c>
      <c r="AC139" s="225" t="e">
        <f>'POTONGAN GAJI'!#REF!</f>
        <v>#REF!</v>
      </c>
      <c r="AD139" s="225"/>
      <c r="AE139" s="14"/>
      <c r="AF139" s="14"/>
    </row>
    <row r="140" spans="1:32" s="11" customFormat="1" ht="11.25" customHeight="1" x14ac:dyDescent="0.15">
      <c r="A140" s="169"/>
      <c r="B140" s="14"/>
      <c r="C140" s="179" t="s">
        <v>29</v>
      </c>
      <c r="D140" s="14" t="s">
        <v>5</v>
      </c>
      <c r="E140" s="14" t="s">
        <v>13</v>
      </c>
      <c r="F140" s="14" t="s">
        <v>14</v>
      </c>
      <c r="G140" s="225">
        <f>'POTONGAN GAJI'!F11</f>
        <v>0</v>
      </c>
      <c r="H140" s="225"/>
      <c r="I140" s="14"/>
      <c r="J140" s="169"/>
      <c r="K140" s="14"/>
      <c r="L140" s="169"/>
      <c r="M140" s="14"/>
      <c r="N140" s="179" t="s">
        <v>29</v>
      </c>
      <c r="O140" s="14" t="s">
        <v>5</v>
      </c>
      <c r="P140" s="14" t="s">
        <v>13</v>
      </c>
      <c r="Q140" s="14" t="s">
        <v>14</v>
      </c>
      <c r="R140" s="225">
        <f>'POTONGAN GAJI'!F20</f>
        <v>0</v>
      </c>
      <c r="S140" s="225"/>
      <c r="T140" s="14"/>
      <c r="U140" s="14"/>
      <c r="V140" s="169"/>
      <c r="W140" s="169"/>
      <c r="X140" s="14"/>
      <c r="Y140" s="179" t="s">
        <v>29</v>
      </c>
      <c r="Z140" s="14" t="s">
        <v>5</v>
      </c>
      <c r="AA140" s="14" t="s">
        <v>13</v>
      </c>
      <c r="AB140" s="14" t="s">
        <v>14</v>
      </c>
      <c r="AC140" s="225" t="e">
        <f>'POTONGAN GAJI'!#REF!</f>
        <v>#REF!</v>
      </c>
      <c r="AD140" s="225"/>
      <c r="AE140" s="14"/>
      <c r="AF140" s="14"/>
    </row>
    <row r="141" spans="1:32" s="11" customFormat="1" ht="11.25" customHeight="1" x14ac:dyDescent="0.15">
      <c r="A141" s="169"/>
      <c r="B141" s="14"/>
      <c r="C141" s="179" t="s">
        <v>31</v>
      </c>
      <c r="D141" s="14" t="s">
        <v>34</v>
      </c>
      <c r="E141" s="14" t="s">
        <v>13</v>
      </c>
      <c r="F141" s="14" t="s">
        <v>14</v>
      </c>
      <c r="G141" s="225">
        <f>'POTONGAN GAJI'!N11</f>
        <v>610000</v>
      </c>
      <c r="H141" s="225"/>
      <c r="I141" s="14"/>
      <c r="J141" s="169"/>
      <c r="K141" s="14"/>
      <c r="L141" s="169"/>
      <c r="M141" s="14"/>
      <c r="N141" s="179" t="s">
        <v>31</v>
      </c>
      <c r="O141" s="14" t="s">
        <v>34</v>
      </c>
      <c r="P141" s="14" t="s">
        <v>13</v>
      </c>
      <c r="Q141" s="14" t="s">
        <v>14</v>
      </c>
      <c r="R141" s="225">
        <f>'POTONGAN GAJI'!N20</f>
        <v>0</v>
      </c>
      <c r="S141" s="225"/>
      <c r="T141" s="14"/>
      <c r="U141" s="14"/>
      <c r="V141" s="169"/>
      <c r="W141" s="169"/>
      <c r="X141" s="14"/>
      <c r="Y141" s="179" t="s">
        <v>31</v>
      </c>
      <c r="Z141" s="14" t="s">
        <v>34</v>
      </c>
      <c r="AA141" s="14" t="s">
        <v>13</v>
      </c>
      <c r="AB141" s="14" t="s">
        <v>14</v>
      </c>
      <c r="AC141" s="225" t="e">
        <f>'POTONGAN GAJI'!#REF!</f>
        <v>#REF!</v>
      </c>
      <c r="AD141" s="225"/>
      <c r="AE141" s="14"/>
      <c r="AF141" s="14"/>
    </row>
    <row r="142" spans="1:32" s="11" customFormat="1" ht="11.25" customHeight="1" x14ac:dyDescent="0.15">
      <c r="A142" s="169"/>
      <c r="B142" s="14"/>
      <c r="C142" s="14"/>
      <c r="D142" s="14"/>
      <c r="E142" s="14"/>
      <c r="F142" s="14"/>
      <c r="G142" s="177"/>
      <c r="H142" s="177"/>
      <c r="I142" s="14"/>
      <c r="J142" s="169"/>
      <c r="K142" s="14"/>
      <c r="L142" s="169"/>
      <c r="M142" s="14"/>
      <c r="N142" s="14"/>
      <c r="O142" s="14"/>
      <c r="P142" s="14"/>
      <c r="Q142" s="14"/>
      <c r="R142" s="177"/>
      <c r="S142" s="177"/>
      <c r="T142" s="14"/>
      <c r="U142" s="14"/>
      <c r="V142" s="169"/>
      <c r="W142" s="169"/>
      <c r="X142" s="14"/>
      <c r="Y142" s="14"/>
      <c r="Z142" s="14"/>
      <c r="AA142" s="14"/>
      <c r="AB142" s="14"/>
      <c r="AC142" s="177"/>
      <c r="AD142" s="177"/>
      <c r="AE142" s="14"/>
      <c r="AF142" s="14"/>
    </row>
    <row r="143" spans="1:32" s="11" customFormat="1" ht="11.25" customHeight="1" x14ac:dyDescent="0.15">
      <c r="A143" s="169"/>
      <c r="B143" s="14"/>
      <c r="C143" s="14" t="s">
        <v>9</v>
      </c>
      <c r="D143" s="14"/>
      <c r="E143" s="14" t="s">
        <v>13</v>
      </c>
      <c r="F143" s="14" t="s">
        <v>14</v>
      </c>
      <c r="G143" s="225">
        <f>SUM(G132:G141)</f>
        <v>3462680.55</v>
      </c>
      <c r="H143" s="225"/>
      <c r="I143" s="14"/>
      <c r="J143" s="169"/>
      <c r="K143" s="14"/>
      <c r="L143" s="169"/>
      <c r="M143" s="14"/>
      <c r="N143" s="14" t="s">
        <v>9</v>
      </c>
      <c r="O143" s="14"/>
      <c r="P143" s="14" t="s">
        <v>13</v>
      </c>
      <c r="Q143" s="14" t="s">
        <v>14</v>
      </c>
      <c r="R143" s="225">
        <f>SUM(R132:R141)</f>
        <v>1614649.74</v>
      </c>
      <c r="S143" s="225"/>
      <c r="T143" s="14"/>
      <c r="U143" s="14"/>
      <c r="V143" s="169"/>
      <c r="W143" s="169"/>
      <c r="X143" s="14"/>
      <c r="Y143" s="14" t="s">
        <v>9</v>
      </c>
      <c r="Z143" s="14"/>
      <c r="AA143" s="14" t="s">
        <v>13</v>
      </c>
      <c r="AB143" s="14" t="s">
        <v>14</v>
      </c>
      <c r="AC143" s="225" t="e">
        <f>SUM(AC132:AC141)</f>
        <v>#REF!</v>
      </c>
      <c r="AD143" s="225"/>
      <c r="AE143" s="14"/>
      <c r="AF143" s="14"/>
    </row>
    <row r="144" spans="1:32" s="11" customFormat="1" ht="11.25" customHeight="1" x14ac:dyDescent="0.15">
      <c r="A144" s="169"/>
      <c r="B144" s="14"/>
      <c r="C144" s="176" t="s">
        <v>10</v>
      </c>
      <c r="D144" s="14"/>
      <c r="E144" s="14" t="s">
        <v>13</v>
      </c>
      <c r="F144" s="14" t="s">
        <v>14</v>
      </c>
      <c r="G144" s="225">
        <f>G129-G143</f>
        <v>1017719.4500000002</v>
      </c>
      <c r="H144" s="225"/>
      <c r="I144" s="14"/>
      <c r="J144" s="169"/>
      <c r="K144" s="14"/>
      <c r="L144" s="169"/>
      <c r="M144" s="14"/>
      <c r="N144" s="176" t="s">
        <v>10</v>
      </c>
      <c r="O144" s="14"/>
      <c r="P144" s="14" t="s">
        <v>13</v>
      </c>
      <c r="Q144" s="14" t="s">
        <v>14</v>
      </c>
      <c r="R144" s="225">
        <f>R129-R143</f>
        <v>1757850.26</v>
      </c>
      <c r="S144" s="225"/>
      <c r="T144" s="14"/>
      <c r="U144" s="14"/>
      <c r="V144" s="169"/>
      <c r="W144" s="169"/>
      <c r="X144" s="14"/>
      <c r="Y144" s="176" t="s">
        <v>10</v>
      </c>
      <c r="Z144" s="14"/>
      <c r="AA144" s="14" t="s">
        <v>13</v>
      </c>
      <c r="AB144" s="14" t="s">
        <v>14</v>
      </c>
      <c r="AC144" s="225" t="e">
        <f>AC129-AC143</f>
        <v>#REF!</v>
      </c>
      <c r="AD144" s="225"/>
      <c r="AE144" s="14"/>
      <c r="AF144" s="14"/>
    </row>
    <row r="145" spans="1:32" s="11" customFormat="1" ht="9" customHeight="1" x14ac:dyDescent="0.15">
      <c r="A145" s="169"/>
      <c r="B145" s="14"/>
      <c r="C145" s="14"/>
      <c r="D145" s="14"/>
      <c r="E145" s="14"/>
      <c r="F145" s="14"/>
      <c r="G145" s="177"/>
      <c r="H145" s="177"/>
      <c r="I145" s="14"/>
      <c r="J145" s="169"/>
      <c r="K145" s="14"/>
      <c r="L145" s="169"/>
      <c r="M145" s="14"/>
      <c r="N145" s="14"/>
      <c r="O145" s="14"/>
      <c r="P145" s="14"/>
      <c r="Q145" s="14"/>
      <c r="R145" s="177"/>
      <c r="S145" s="177"/>
      <c r="T145" s="14"/>
      <c r="U145" s="14"/>
      <c r="V145" s="169"/>
      <c r="W145" s="169"/>
      <c r="X145" s="14"/>
      <c r="Y145" s="14"/>
      <c r="Z145" s="14"/>
      <c r="AA145" s="14"/>
      <c r="AB145" s="14"/>
      <c r="AC145" s="177"/>
      <c r="AD145" s="177"/>
      <c r="AE145" s="14"/>
      <c r="AF145" s="14"/>
    </row>
    <row r="146" spans="1:32" s="11" customFormat="1" ht="9" customHeight="1" x14ac:dyDescent="0.15">
      <c r="A146" s="169"/>
      <c r="B146" s="14"/>
      <c r="C146" s="14"/>
      <c r="D146" s="14"/>
      <c r="E146" s="14"/>
      <c r="F146" s="14"/>
      <c r="G146" s="177"/>
      <c r="H146" s="181" t="s">
        <v>30</v>
      </c>
      <c r="I146" s="14"/>
      <c r="J146" s="169"/>
      <c r="K146" s="14"/>
      <c r="L146" s="169"/>
      <c r="M146" s="14"/>
      <c r="N146" s="14"/>
      <c r="O146" s="14"/>
      <c r="P146" s="14"/>
      <c r="Q146" s="14"/>
      <c r="R146" s="177"/>
      <c r="S146" s="181" t="s">
        <v>30</v>
      </c>
      <c r="T146" s="14"/>
      <c r="U146" s="14"/>
      <c r="V146" s="169"/>
      <c r="W146" s="169"/>
      <c r="X146" s="14"/>
      <c r="Y146" s="14"/>
      <c r="Z146" s="14"/>
      <c r="AA146" s="14"/>
      <c r="AB146" s="14"/>
      <c r="AC146" s="177"/>
      <c r="AD146" s="177"/>
      <c r="AE146" s="14"/>
      <c r="AF146" s="14"/>
    </row>
    <row r="147" spans="1:32" s="11" customFormat="1" ht="11.25" customHeight="1" x14ac:dyDescent="0.15">
      <c r="A147" s="169"/>
      <c r="B147" s="14"/>
      <c r="C147" s="14"/>
      <c r="D147" s="14"/>
      <c r="E147" s="14"/>
      <c r="F147" s="14"/>
      <c r="G147" s="177"/>
      <c r="I147" s="14"/>
      <c r="J147" s="169"/>
      <c r="K147" s="14"/>
      <c r="L147" s="169"/>
      <c r="M147" s="14"/>
      <c r="N147" s="14"/>
      <c r="O147" s="14"/>
      <c r="P147" s="14"/>
      <c r="Q147" s="14"/>
      <c r="R147" s="177"/>
      <c r="T147" s="14"/>
      <c r="U147" s="14"/>
      <c r="V147" s="169"/>
      <c r="W147" s="169"/>
      <c r="X147" s="14"/>
      <c r="Y147" s="14"/>
      <c r="Z147" s="14"/>
      <c r="AA147" s="14"/>
      <c r="AB147" s="14"/>
      <c r="AC147" s="177"/>
      <c r="AD147" s="181" t="s">
        <v>30</v>
      </c>
      <c r="AE147" s="14"/>
      <c r="AF147" s="14"/>
    </row>
    <row r="148" spans="1:32" s="11" customFormat="1" ht="9.75" customHeight="1" x14ac:dyDescent="0.15">
      <c r="A148" s="169"/>
      <c r="B148" s="14"/>
      <c r="C148" s="14"/>
      <c r="D148" s="14"/>
      <c r="E148" s="14"/>
      <c r="F148" s="14"/>
      <c r="G148" s="177"/>
      <c r="H148" s="182" t="s">
        <v>71</v>
      </c>
      <c r="I148" s="14"/>
      <c r="J148" s="169"/>
      <c r="K148" s="14"/>
      <c r="L148" s="169"/>
      <c r="M148" s="14"/>
      <c r="N148" s="14"/>
      <c r="O148" s="14"/>
      <c r="P148" s="14"/>
      <c r="Q148" s="14"/>
      <c r="R148" s="177"/>
      <c r="S148" s="182" t="s">
        <v>71</v>
      </c>
      <c r="T148" s="14"/>
      <c r="U148" s="14"/>
      <c r="V148" s="169"/>
      <c r="W148" s="169"/>
      <c r="X148" s="14"/>
      <c r="Y148" s="14"/>
      <c r="Z148" s="14"/>
      <c r="AA148" s="14"/>
      <c r="AB148" s="14"/>
      <c r="AC148" s="177"/>
      <c r="AD148" s="182" t="s">
        <v>43</v>
      </c>
      <c r="AE148" s="14"/>
      <c r="AF148" s="14"/>
    </row>
    <row r="149" spans="1:32" s="11" customFormat="1" ht="9.75" customHeight="1" x14ac:dyDescent="0.15">
      <c r="A149" s="169"/>
      <c r="B149" s="14"/>
      <c r="C149" s="14"/>
      <c r="D149" s="14"/>
      <c r="E149" s="14"/>
      <c r="F149" s="14"/>
      <c r="G149" s="177"/>
      <c r="H149" s="184" t="s">
        <v>70</v>
      </c>
      <c r="I149" s="14"/>
      <c r="J149" s="169"/>
      <c r="K149" s="14"/>
      <c r="L149" s="169"/>
      <c r="M149" s="14"/>
      <c r="N149" s="14"/>
      <c r="O149" s="14"/>
      <c r="P149" s="14"/>
      <c r="Q149" s="14"/>
      <c r="R149" s="177"/>
      <c r="S149" s="184" t="s">
        <v>70</v>
      </c>
      <c r="T149" s="14"/>
      <c r="U149" s="14"/>
      <c r="V149" s="169"/>
      <c r="W149" s="169"/>
      <c r="X149" s="14"/>
      <c r="Y149" s="14"/>
      <c r="Z149" s="14"/>
      <c r="AA149" s="14"/>
      <c r="AB149" s="14"/>
      <c r="AC149" s="177"/>
      <c r="AD149" s="181" t="s">
        <v>45</v>
      </c>
      <c r="AE149" s="14"/>
      <c r="AF149" s="14"/>
    </row>
    <row r="150" spans="1:32" s="16" customFormat="1" ht="11.25" customHeight="1" x14ac:dyDescent="0.15">
      <c r="A150" s="185"/>
      <c r="B150" s="186"/>
      <c r="C150" s="186"/>
      <c r="D150" s="186"/>
      <c r="E150" s="186"/>
      <c r="F150" s="186"/>
      <c r="G150" s="187"/>
      <c r="H150" s="188"/>
      <c r="I150" s="186"/>
      <c r="J150" s="185"/>
      <c r="K150" s="186"/>
      <c r="L150" s="185"/>
      <c r="M150" s="186"/>
      <c r="N150" s="186"/>
      <c r="O150" s="186"/>
      <c r="P150" s="186"/>
      <c r="Q150" s="186"/>
      <c r="R150" s="187"/>
      <c r="S150" s="188"/>
      <c r="T150" s="186"/>
      <c r="U150" s="186"/>
      <c r="V150" s="185"/>
      <c r="W150" s="185"/>
      <c r="X150" s="186"/>
      <c r="Y150" s="186"/>
      <c r="Z150" s="186"/>
      <c r="AA150" s="186"/>
      <c r="AB150" s="186"/>
      <c r="AC150" s="187"/>
      <c r="AD150" s="188"/>
      <c r="AE150" s="186"/>
      <c r="AF150" s="186"/>
    </row>
    <row r="151" spans="1:32" s="11" customFormat="1" ht="11.25" customHeight="1" x14ac:dyDescent="0.15">
      <c r="A151" s="169"/>
      <c r="B151" s="14"/>
      <c r="C151" s="14"/>
      <c r="D151" s="14"/>
      <c r="E151" s="14"/>
      <c r="F151" s="14"/>
      <c r="G151" s="177"/>
      <c r="H151" s="181"/>
      <c r="I151" s="14"/>
      <c r="J151" s="169"/>
      <c r="K151" s="14"/>
      <c r="L151" s="169"/>
      <c r="M151" s="14"/>
      <c r="N151" s="14"/>
      <c r="O151" s="14"/>
      <c r="P151" s="14"/>
      <c r="Q151" s="14"/>
      <c r="R151" s="177"/>
      <c r="S151" s="181"/>
      <c r="T151" s="14"/>
      <c r="U151" s="14"/>
      <c r="V151" s="169"/>
      <c r="W151" s="169"/>
      <c r="X151" s="14"/>
      <c r="Y151" s="14"/>
      <c r="Z151" s="14"/>
      <c r="AA151" s="14"/>
      <c r="AB151" s="14"/>
      <c r="AC151" s="177"/>
      <c r="AD151" s="181"/>
      <c r="AE151" s="14"/>
      <c r="AF151" s="14"/>
    </row>
    <row r="152" spans="1:32" s="10" customFormat="1" ht="15.75" customHeight="1" x14ac:dyDescent="0.15">
      <c r="A152" s="231" t="s">
        <v>44</v>
      </c>
      <c r="B152" s="231"/>
      <c r="C152" s="231"/>
      <c r="D152" s="231"/>
      <c r="E152" s="231"/>
      <c r="F152" s="231"/>
      <c r="G152" s="231"/>
      <c r="H152" s="231"/>
      <c r="I152" s="231"/>
      <c r="J152" s="231"/>
      <c r="K152" s="168"/>
      <c r="L152" s="231" t="s">
        <v>44</v>
      </c>
      <c r="M152" s="231"/>
      <c r="N152" s="231"/>
      <c r="O152" s="231"/>
      <c r="P152" s="231"/>
      <c r="Q152" s="231"/>
      <c r="R152" s="231"/>
      <c r="S152" s="231"/>
      <c r="T152" s="231"/>
      <c r="U152" s="231"/>
      <c r="V152" s="167"/>
      <c r="W152" s="231" t="s">
        <v>44</v>
      </c>
      <c r="X152" s="231"/>
      <c r="Y152" s="231"/>
      <c r="Z152" s="231"/>
      <c r="AA152" s="231"/>
      <c r="AB152" s="231"/>
      <c r="AC152" s="231"/>
      <c r="AD152" s="231"/>
      <c r="AE152" s="231"/>
      <c r="AF152" s="231"/>
    </row>
    <row r="153" spans="1:32" s="11" customFormat="1" ht="11.25" customHeight="1" x14ac:dyDescent="0.15">
      <c r="A153" s="227" t="s">
        <v>46</v>
      </c>
      <c r="B153" s="227"/>
      <c r="C153" s="227"/>
      <c r="D153" s="227"/>
      <c r="E153" s="227"/>
      <c r="F153" s="227"/>
      <c r="G153" s="227"/>
      <c r="H153" s="227"/>
      <c r="I153" s="227"/>
      <c r="J153" s="227"/>
      <c r="K153" s="14"/>
      <c r="L153" s="227" t="s">
        <v>46</v>
      </c>
      <c r="M153" s="227"/>
      <c r="N153" s="227"/>
      <c r="O153" s="227"/>
      <c r="P153" s="227"/>
      <c r="Q153" s="227"/>
      <c r="R153" s="227"/>
      <c r="S153" s="227"/>
      <c r="T153" s="227"/>
      <c r="U153" s="227"/>
      <c r="V153" s="169"/>
      <c r="W153" s="227" t="s">
        <v>46</v>
      </c>
      <c r="X153" s="227"/>
      <c r="Y153" s="227"/>
      <c r="Z153" s="227"/>
      <c r="AA153" s="227"/>
      <c r="AB153" s="227"/>
      <c r="AC153" s="227"/>
      <c r="AD153" s="227"/>
      <c r="AE153" s="227"/>
      <c r="AF153" s="227"/>
    </row>
    <row r="154" spans="1:32" s="12" customFormat="1" ht="11.25" customHeight="1" x14ac:dyDescent="0.15">
      <c r="A154" s="229" t="s">
        <v>47</v>
      </c>
      <c r="B154" s="233"/>
      <c r="C154" s="233"/>
      <c r="D154" s="233"/>
      <c r="E154" s="233"/>
      <c r="F154" s="233"/>
      <c r="G154" s="233"/>
      <c r="H154" s="233"/>
      <c r="I154" s="233"/>
      <c r="J154" s="233"/>
      <c r="K154" s="171"/>
      <c r="L154" s="229" t="s">
        <v>47</v>
      </c>
      <c r="M154" s="233"/>
      <c r="N154" s="233"/>
      <c r="O154" s="233"/>
      <c r="P154" s="233"/>
      <c r="Q154" s="233"/>
      <c r="R154" s="233"/>
      <c r="S154" s="233"/>
      <c r="T154" s="233"/>
      <c r="U154" s="233"/>
      <c r="V154" s="170"/>
      <c r="W154" s="229" t="s">
        <v>47</v>
      </c>
      <c r="X154" s="233"/>
      <c r="Y154" s="233"/>
      <c r="Z154" s="233"/>
      <c r="AA154" s="233"/>
      <c r="AB154" s="233"/>
      <c r="AC154" s="233"/>
      <c r="AD154" s="233"/>
      <c r="AE154" s="233"/>
      <c r="AF154" s="233"/>
    </row>
    <row r="155" spans="1:32" s="14" customFormat="1" ht="11.25" customHeight="1" x14ac:dyDescent="0.15">
      <c r="A155" s="189"/>
      <c r="B155" s="172"/>
      <c r="C155" s="172"/>
      <c r="D155" s="172"/>
      <c r="E155" s="172"/>
      <c r="F155" s="172"/>
      <c r="G155" s="172"/>
      <c r="H155" s="172"/>
      <c r="I155" s="172"/>
      <c r="J155" s="190"/>
      <c r="L155" s="189"/>
      <c r="M155" s="172"/>
      <c r="N155" s="172"/>
      <c r="O155" s="172"/>
      <c r="P155" s="172"/>
      <c r="Q155" s="172"/>
      <c r="R155" s="172"/>
      <c r="S155" s="172"/>
      <c r="T155" s="172"/>
      <c r="U155" s="172"/>
      <c r="V155" s="169"/>
      <c r="W155" s="189"/>
      <c r="X155" s="172"/>
      <c r="Y155" s="172"/>
      <c r="Z155" s="172"/>
      <c r="AA155" s="172"/>
      <c r="AB155" s="172"/>
      <c r="AC155" s="172"/>
      <c r="AD155" s="172"/>
      <c r="AE155" s="172"/>
      <c r="AF155" s="172"/>
    </row>
    <row r="156" spans="1:32" s="11" customFormat="1" ht="11.25" customHeight="1" x14ac:dyDescent="0.15">
      <c r="A156" s="169"/>
      <c r="B156" s="14" t="s">
        <v>18</v>
      </c>
      <c r="C156" s="14"/>
      <c r="D156" s="14"/>
      <c r="E156" s="14" t="s">
        <v>13</v>
      </c>
      <c r="F156" s="224" t="s">
        <v>80</v>
      </c>
      <c r="G156" s="224"/>
      <c r="H156" s="224"/>
      <c r="I156" s="14"/>
      <c r="J156" s="169"/>
      <c r="K156" s="14"/>
      <c r="L156" s="169"/>
      <c r="M156" s="14" t="s">
        <v>18</v>
      </c>
      <c r="N156" s="14"/>
      <c r="O156" s="14"/>
      <c r="P156" s="14" t="s">
        <v>13</v>
      </c>
      <c r="Q156" s="224" t="str">
        <f>Q127</f>
        <v>NOP 2018</v>
      </c>
      <c r="R156" s="224"/>
      <c r="S156" s="224"/>
      <c r="T156" s="14"/>
      <c r="U156" s="14"/>
      <c r="V156" s="169"/>
      <c r="W156" s="169"/>
      <c r="X156" s="14" t="s">
        <v>18</v>
      </c>
      <c r="Y156" s="14"/>
      <c r="Z156" s="14"/>
      <c r="AA156" s="14" t="s">
        <v>13</v>
      </c>
      <c r="AB156" s="224" t="str">
        <f>AB127</f>
        <v>NOP</v>
      </c>
      <c r="AC156" s="224"/>
      <c r="AD156" s="224"/>
      <c r="AE156" s="14"/>
      <c r="AF156" s="14"/>
    </row>
    <row r="157" spans="1:32" s="11" customFormat="1" ht="11.25" customHeight="1" x14ac:dyDescent="0.15">
      <c r="A157" s="169"/>
      <c r="B157" s="14" t="s">
        <v>19</v>
      </c>
      <c r="C157" s="14"/>
      <c r="D157" s="14"/>
      <c r="E157" s="14" t="s">
        <v>13</v>
      </c>
      <c r="F157" s="176" t="str">
        <f>'POTONGAN GAJI'!B12</f>
        <v>GUNTUR MOH IQBAL, S.Sos</v>
      </c>
      <c r="G157" s="177"/>
      <c r="H157" s="177"/>
      <c r="I157" s="14"/>
      <c r="J157" s="169"/>
      <c r="K157" s="14"/>
      <c r="L157" s="169"/>
      <c r="M157" s="14" t="s">
        <v>19</v>
      </c>
      <c r="N157" s="14"/>
      <c r="O157" s="14"/>
      <c r="P157" s="14" t="s">
        <v>13</v>
      </c>
      <c r="Q157" s="176" t="str">
        <f>'POTONGAN GAJI'!B21</f>
        <v>DARMANTO</v>
      </c>
      <c r="R157" s="177"/>
      <c r="S157" s="177"/>
      <c r="T157" s="14"/>
      <c r="U157" s="14"/>
      <c r="V157" s="169"/>
      <c r="W157" s="169"/>
      <c r="X157" s="14" t="s">
        <v>19</v>
      </c>
      <c r="Y157" s="14"/>
      <c r="Z157" s="14"/>
      <c r="AA157" s="14" t="s">
        <v>13</v>
      </c>
      <c r="AB157" s="176" t="str">
        <f>'POTONGAN GAJI'!B30</f>
        <v>POT. BPD jetis</v>
      </c>
      <c r="AC157" s="177"/>
      <c r="AD157" s="177"/>
      <c r="AE157" s="14"/>
      <c r="AF157" s="14"/>
    </row>
    <row r="158" spans="1:32" s="11" customFormat="1" ht="11.25" customHeight="1" x14ac:dyDescent="0.15">
      <c r="A158" s="169"/>
      <c r="B158" s="14" t="s">
        <v>20</v>
      </c>
      <c r="C158" s="14"/>
      <c r="D158" s="14"/>
      <c r="E158" s="14" t="s">
        <v>13</v>
      </c>
      <c r="F158" s="14" t="s">
        <v>14</v>
      </c>
      <c r="G158" s="225">
        <f>'POTONGAN GAJI'!D12</f>
        <v>4480400</v>
      </c>
      <c r="H158" s="225"/>
      <c r="I158" s="178"/>
      <c r="J158" s="169"/>
      <c r="K158" s="14"/>
      <c r="L158" s="169"/>
      <c r="M158" s="14" t="s">
        <v>20</v>
      </c>
      <c r="N158" s="14"/>
      <c r="O158" s="14"/>
      <c r="P158" s="14" t="s">
        <v>13</v>
      </c>
      <c r="Q158" s="14" t="s">
        <v>14</v>
      </c>
      <c r="R158" s="225">
        <f>'POTONGAN GAJI'!D21</f>
        <v>3500400</v>
      </c>
      <c r="S158" s="225"/>
      <c r="T158" s="178"/>
      <c r="U158" s="14"/>
      <c r="V158" s="169"/>
      <c r="W158" s="169"/>
      <c r="X158" s="14" t="s">
        <v>20</v>
      </c>
      <c r="Y158" s="14"/>
      <c r="Z158" s="14"/>
      <c r="AA158" s="14" t="s">
        <v>13</v>
      </c>
      <c r="AB158" s="14" t="s">
        <v>14</v>
      </c>
      <c r="AC158" s="225" t="str">
        <f>'POTONGAN GAJI'!D30</f>
        <v xml:space="preserve"> </v>
      </c>
      <c r="AD158" s="225"/>
      <c r="AE158" s="178"/>
      <c r="AF158" s="14"/>
    </row>
    <row r="159" spans="1:32" s="11" customFormat="1" ht="11.25" customHeight="1" x14ac:dyDescent="0.15">
      <c r="A159" s="169"/>
      <c r="B159" s="14" t="s">
        <v>21</v>
      </c>
      <c r="C159" s="14"/>
      <c r="D159" s="14"/>
      <c r="E159" s="14"/>
      <c r="F159" s="14"/>
      <c r="G159" s="177"/>
      <c r="H159" s="177"/>
      <c r="I159" s="14"/>
      <c r="J159" s="169"/>
      <c r="K159" s="14"/>
      <c r="L159" s="169"/>
      <c r="M159" s="14" t="s">
        <v>21</v>
      </c>
      <c r="N159" s="14"/>
      <c r="O159" s="14"/>
      <c r="P159" s="14"/>
      <c r="Q159" s="14"/>
      <c r="R159" s="177"/>
      <c r="S159" s="177"/>
      <c r="T159" s="14"/>
      <c r="U159" s="14"/>
      <c r="V159" s="169"/>
      <c r="W159" s="169"/>
      <c r="X159" s="14" t="s">
        <v>21</v>
      </c>
      <c r="Y159" s="14"/>
      <c r="Z159" s="14"/>
      <c r="AA159" s="14"/>
      <c r="AB159" s="14"/>
      <c r="AC159" s="177"/>
      <c r="AD159" s="177"/>
      <c r="AE159" s="14"/>
      <c r="AF159" s="14"/>
    </row>
    <row r="160" spans="1:32" s="11" customFormat="1" ht="11.25" customHeight="1" x14ac:dyDescent="0.15">
      <c r="A160" s="169"/>
      <c r="B160" s="14"/>
      <c r="C160" s="14"/>
      <c r="D160" s="14"/>
      <c r="E160" s="14"/>
      <c r="F160" s="14"/>
      <c r="G160" s="177"/>
      <c r="H160" s="177"/>
      <c r="I160" s="14"/>
      <c r="J160" s="169"/>
      <c r="K160" s="14"/>
      <c r="L160" s="169"/>
      <c r="M160" s="14"/>
      <c r="N160" s="14"/>
      <c r="O160" s="14"/>
      <c r="P160" s="14"/>
      <c r="Q160" s="14"/>
      <c r="R160" s="177"/>
      <c r="S160" s="177"/>
      <c r="T160" s="14"/>
      <c r="U160" s="14"/>
      <c r="V160" s="169"/>
      <c r="W160" s="169"/>
      <c r="X160" s="14"/>
      <c r="Y160" s="14"/>
      <c r="Z160" s="14"/>
      <c r="AA160" s="14"/>
      <c r="AB160" s="14"/>
      <c r="AC160" s="177"/>
      <c r="AD160" s="177"/>
      <c r="AE160" s="14"/>
      <c r="AF160" s="14"/>
    </row>
    <row r="161" spans="1:32" s="11" customFormat="1" ht="11.25" customHeight="1" x14ac:dyDescent="0.15">
      <c r="A161" s="169"/>
      <c r="B161" s="14"/>
      <c r="C161" s="179" t="s">
        <v>12</v>
      </c>
      <c r="D161" s="14" t="s">
        <v>22</v>
      </c>
      <c r="E161" s="14" t="s">
        <v>13</v>
      </c>
      <c r="F161" s="14" t="s">
        <v>14</v>
      </c>
      <c r="G161" s="225">
        <f>'POTONGAN GAJI'!L12</f>
        <v>0</v>
      </c>
      <c r="H161" s="225"/>
      <c r="I161" s="179"/>
      <c r="J161" s="169"/>
      <c r="K161" s="14"/>
      <c r="L161" s="169"/>
      <c r="M161" s="14"/>
      <c r="N161" s="179" t="s">
        <v>12</v>
      </c>
      <c r="O161" s="14" t="s">
        <v>22</v>
      </c>
      <c r="P161" s="14" t="s">
        <v>13</v>
      </c>
      <c r="Q161" s="14" t="s">
        <v>14</v>
      </c>
      <c r="R161" s="225">
        <f>'POTONGAN GAJI'!L21</f>
        <v>0</v>
      </c>
      <c r="S161" s="225"/>
      <c r="T161" s="179"/>
      <c r="U161" s="14"/>
      <c r="V161" s="169"/>
      <c r="W161" s="169"/>
      <c r="X161" s="14"/>
      <c r="Y161" s="179" t="s">
        <v>12</v>
      </c>
      <c r="Z161" s="14" t="s">
        <v>22</v>
      </c>
      <c r="AA161" s="14" t="s">
        <v>13</v>
      </c>
      <c r="AB161" s="14" t="s">
        <v>14</v>
      </c>
      <c r="AC161" s="225">
        <f>'POTONGAN GAJI'!L30</f>
        <v>0</v>
      </c>
      <c r="AD161" s="225"/>
      <c r="AE161" s="179"/>
      <c r="AF161" s="14"/>
    </row>
    <row r="162" spans="1:32" s="11" customFormat="1" ht="11.25" customHeight="1" x14ac:dyDescent="0.15">
      <c r="A162" s="169"/>
      <c r="B162" s="14"/>
      <c r="C162" s="179" t="s">
        <v>15</v>
      </c>
      <c r="D162" s="14" t="s">
        <v>23</v>
      </c>
      <c r="E162" s="14" t="s">
        <v>13</v>
      </c>
      <c r="F162" s="14" t="s">
        <v>14</v>
      </c>
      <c r="G162" s="225">
        <f>'POTONGAN GAJI'!J12</f>
        <v>2000</v>
      </c>
      <c r="H162" s="225"/>
      <c r="I162" s="14"/>
      <c r="J162" s="169"/>
      <c r="K162" s="14"/>
      <c r="L162" s="169"/>
      <c r="M162" s="14"/>
      <c r="N162" s="179" t="s">
        <v>15</v>
      </c>
      <c r="O162" s="14" t="s">
        <v>23</v>
      </c>
      <c r="P162" s="14" t="s">
        <v>13</v>
      </c>
      <c r="Q162" s="14" t="s">
        <v>14</v>
      </c>
      <c r="R162" s="225">
        <f>'POTONGAN GAJI'!J21</f>
        <v>2000</v>
      </c>
      <c r="S162" s="225"/>
      <c r="T162" s="14"/>
      <c r="U162" s="14"/>
      <c r="V162" s="169"/>
      <c r="W162" s="169"/>
      <c r="X162" s="14"/>
      <c r="Y162" s="179" t="s">
        <v>15</v>
      </c>
      <c r="Z162" s="14" t="s">
        <v>23</v>
      </c>
      <c r="AA162" s="14" t="s">
        <v>13</v>
      </c>
      <c r="AB162" s="14" t="s">
        <v>14</v>
      </c>
      <c r="AC162" s="225">
        <f>'POTONGAN GAJI'!J30</f>
        <v>0</v>
      </c>
      <c r="AD162" s="225"/>
      <c r="AE162" s="14"/>
      <c r="AF162" s="14"/>
    </row>
    <row r="163" spans="1:32" s="11" customFormat="1" ht="11.25" customHeight="1" x14ac:dyDescent="0.15">
      <c r="A163" s="169"/>
      <c r="B163" s="14"/>
      <c r="C163" s="179" t="s">
        <v>16</v>
      </c>
      <c r="D163" s="180">
        <f>D12</f>
        <v>0</v>
      </c>
      <c r="E163" s="14" t="s">
        <v>13</v>
      </c>
      <c r="F163" s="14" t="s">
        <v>14</v>
      </c>
      <c r="G163" s="225">
        <f>'POTONGAN GAJI'!I12</f>
        <v>0</v>
      </c>
      <c r="H163" s="225"/>
      <c r="I163" s="14"/>
      <c r="J163" s="169"/>
      <c r="K163" s="14"/>
      <c r="L163" s="169"/>
      <c r="M163" s="14"/>
      <c r="N163" s="179" t="s">
        <v>16</v>
      </c>
      <c r="O163" s="180">
        <f>D12</f>
        <v>0</v>
      </c>
      <c r="P163" s="14" t="s">
        <v>13</v>
      </c>
      <c r="Q163" s="14" t="s">
        <v>14</v>
      </c>
      <c r="R163" s="225">
        <f>'POTONGAN GAJI'!I21</f>
        <v>0</v>
      </c>
      <c r="S163" s="225"/>
      <c r="T163" s="14"/>
      <c r="U163" s="14"/>
      <c r="V163" s="169"/>
      <c r="W163" s="169"/>
      <c r="X163" s="14"/>
      <c r="Y163" s="179" t="s">
        <v>16</v>
      </c>
      <c r="Z163" s="180">
        <f>D12</f>
        <v>0</v>
      </c>
      <c r="AA163" s="14" t="s">
        <v>13</v>
      </c>
      <c r="AB163" s="14" t="s">
        <v>14</v>
      </c>
      <c r="AC163" s="225" t="e">
        <f>'POTONGAN GAJI'!#REF!</f>
        <v>#REF!</v>
      </c>
      <c r="AD163" s="225"/>
      <c r="AE163" s="14"/>
      <c r="AF163" s="14"/>
    </row>
    <row r="164" spans="1:32" s="11" customFormat="1" ht="11.25" customHeight="1" x14ac:dyDescent="0.15">
      <c r="A164" s="169"/>
      <c r="B164" s="14"/>
      <c r="C164" s="179" t="s">
        <v>17</v>
      </c>
      <c r="D164" s="14" t="s">
        <v>24</v>
      </c>
      <c r="E164" s="14" t="s">
        <v>13</v>
      </c>
      <c r="F164" s="14" t="s">
        <v>14</v>
      </c>
      <c r="G164" s="225">
        <f>'POTONGAN GAJI'!K12</f>
        <v>3000</v>
      </c>
      <c r="H164" s="225"/>
      <c r="I164" s="14"/>
      <c r="J164" s="169"/>
      <c r="K164" s="14"/>
      <c r="L164" s="169"/>
      <c r="M164" s="14"/>
      <c r="N164" s="179" t="s">
        <v>17</v>
      </c>
      <c r="O164" s="14" t="s">
        <v>24</v>
      </c>
      <c r="P164" s="14" t="s">
        <v>13</v>
      </c>
      <c r="Q164" s="14" t="s">
        <v>14</v>
      </c>
      <c r="R164" s="225">
        <f>'POTONGAN GAJI'!K21</f>
        <v>3000</v>
      </c>
      <c r="S164" s="225"/>
      <c r="T164" s="14"/>
      <c r="U164" s="14"/>
      <c r="V164" s="169"/>
      <c r="W164" s="169"/>
      <c r="X164" s="14"/>
      <c r="Y164" s="179" t="s">
        <v>17</v>
      </c>
      <c r="Z164" s="14" t="s">
        <v>24</v>
      </c>
      <c r="AA164" s="14" t="s">
        <v>13</v>
      </c>
      <c r="AB164" s="14" t="s">
        <v>14</v>
      </c>
      <c r="AC164" s="225">
        <f>'POTONGAN GAJI'!K30</f>
        <v>0</v>
      </c>
      <c r="AD164" s="225"/>
      <c r="AE164" s="14"/>
      <c r="AF164" s="14"/>
    </row>
    <row r="165" spans="1:32" s="11" customFormat="1" ht="11.25" customHeight="1" x14ac:dyDescent="0.15">
      <c r="A165" s="169"/>
      <c r="B165" s="14"/>
      <c r="C165" s="179" t="s">
        <v>25</v>
      </c>
      <c r="D165" s="14" t="s">
        <v>33</v>
      </c>
      <c r="E165" s="14" t="s">
        <v>13</v>
      </c>
      <c r="F165" s="14" t="s">
        <v>14</v>
      </c>
      <c r="G165" s="225">
        <f>'POTONGAN GAJI'!G12</f>
        <v>0</v>
      </c>
      <c r="H165" s="225"/>
      <c r="I165" s="14"/>
      <c r="J165" s="169"/>
      <c r="K165" s="14"/>
      <c r="L165" s="169"/>
      <c r="M165" s="14"/>
      <c r="N165" s="179" t="s">
        <v>25</v>
      </c>
      <c r="O165" s="14" t="s">
        <v>33</v>
      </c>
      <c r="P165" s="14" t="s">
        <v>13</v>
      </c>
      <c r="Q165" s="14" t="s">
        <v>14</v>
      </c>
      <c r="R165" s="225">
        <f>'POTONGAN GAJI'!G21</f>
        <v>0</v>
      </c>
      <c r="S165" s="225"/>
      <c r="T165" s="14"/>
      <c r="U165" s="14"/>
      <c r="V165" s="169"/>
      <c r="W165" s="169"/>
      <c r="X165" s="14"/>
      <c r="Y165" s="179" t="s">
        <v>25</v>
      </c>
      <c r="Z165" s="14" t="s">
        <v>33</v>
      </c>
      <c r="AA165" s="14" t="s">
        <v>13</v>
      </c>
      <c r="AB165" s="14" t="s">
        <v>14</v>
      </c>
      <c r="AC165" s="225">
        <f>'POTONGAN GAJI'!G30</f>
        <v>0</v>
      </c>
      <c r="AD165" s="225"/>
      <c r="AE165" s="14"/>
      <c r="AF165" s="14"/>
    </row>
    <row r="166" spans="1:32" s="11" customFormat="1" ht="11.25" customHeight="1" x14ac:dyDescent="0.15">
      <c r="A166" s="169"/>
      <c r="B166" s="14"/>
      <c r="C166" s="179" t="s">
        <v>26</v>
      </c>
      <c r="D166" s="14"/>
      <c r="E166" s="14"/>
      <c r="F166" s="14"/>
      <c r="G166" s="225"/>
      <c r="H166" s="225"/>
      <c r="I166" s="14"/>
      <c r="J166" s="169"/>
      <c r="K166" s="14"/>
      <c r="L166" s="169"/>
      <c r="M166" s="14"/>
      <c r="N166" s="179" t="s">
        <v>26</v>
      </c>
      <c r="O166" s="14"/>
      <c r="P166" s="14"/>
      <c r="Q166" s="14"/>
      <c r="R166" s="225"/>
      <c r="S166" s="225"/>
      <c r="T166" s="14"/>
      <c r="U166" s="14"/>
      <c r="V166" s="169"/>
      <c r="W166" s="169"/>
      <c r="X166" s="14"/>
      <c r="Y166" s="179" t="s">
        <v>26</v>
      </c>
      <c r="Z166" s="14"/>
      <c r="AA166" s="14"/>
      <c r="AB166" s="14"/>
      <c r="AC166" s="225"/>
      <c r="AD166" s="225"/>
      <c r="AE166" s="14"/>
      <c r="AF166" s="14"/>
    </row>
    <row r="167" spans="1:32" s="11" customFormat="1" ht="11.25" customHeight="1" x14ac:dyDescent="0.15">
      <c r="A167" s="169"/>
      <c r="B167" s="14"/>
      <c r="C167" s="179" t="s">
        <v>27</v>
      </c>
      <c r="D167" s="14" t="s">
        <v>32</v>
      </c>
      <c r="E167" s="14" t="s">
        <v>13</v>
      </c>
      <c r="F167" s="14" t="s">
        <v>14</v>
      </c>
      <c r="G167" s="225">
        <f>'POTONGAN GAJI'!H12</f>
        <v>1196700</v>
      </c>
      <c r="H167" s="225"/>
      <c r="I167" s="14"/>
      <c r="J167" s="169"/>
      <c r="K167" s="14"/>
      <c r="L167" s="169"/>
      <c r="M167" s="14"/>
      <c r="N167" s="179" t="s">
        <v>27</v>
      </c>
      <c r="O167" s="14" t="s">
        <v>32</v>
      </c>
      <c r="P167" s="14" t="s">
        <v>13</v>
      </c>
      <c r="Q167" s="14" t="s">
        <v>14</v>
      </c>
      <c r="R167" s="225">
        <f>'POTONGAN GAJI'!H21</f>
        <v>0</v>
      </c>
      <c r="S167" s="225"/>
      <c r="T167" s="14"/>
      <c r="U167" s="14"/>
      <c r="V167" s="169"/>
      <c r="W167" s="169"/>
      <c r="X167" s="14"/>
      <c r="Y167" s="179" t="s">
        <v>27</v>
      </c>
      <c r="Z167" s="14" t="s">
        <v>32</v>
      </c>
      <c r="AA167" s="14" t="s">
        <v>13</v>
      </c>
      <c r="AB167" s="14" t="s">
        <v>14</v>
      </c>
      <c r="AC167" s="225">
        <f>'POTONGAN GAJI'!H30</f>
        <v>0</v>
      </c>
      <c r="AD167" s="225"/>
      <c r="AE167" s="14"/>
      <c r="AF167" s="14"/>
    </row>
    <row r="168" spans="1:32" s="11" customFormat="1" ht="11.25" customHeight="1" x14ac:dyDescent="0.15">
      <c r="A168" s="169"/>
      <c r="B168" s="14"/>
      <c r="C168" s="179" t="s">
        <v>28</v>
      </c>
      <c r="D168" s="14" t="s">
        <v>4</v>
      </c>
      <c r="E168" s="14" t="s">
        <v>13</v>
      </c>
      <c r="F168" s="14" t="s">
        <v>14</v>
      </c>
      <c r="G168" s="225">
        <f>'POTONGAN GAJI'!E12</f>
        <v>2329617.91</v>
      </c>
      <c r="H168" s="225"/>
      <c r="I168" s="14"/>
      <c r="J168" s="169"/>
      <c r="K168" s="14"/>
      <c r="L168" s="169"/>
      <c r="M168" s="14"/>
      <c r="N168" s="179" t="s">
        <v>28</v>
      </c>
      <c r="O168" s="14" t="s">
        <v>4</v>
      </c>
      <c r="P168" s="14" t="s">
        <v>13</v>
      </c>
      <c r="Q168" s="14" t="s">
        <v>14</v>
      </c>
      <c r="R168" s="225">
        <f>'POTONGAN GAJI'!E21</f>
        <v>2757425.7</v>
      </c>
      <c r="S168" s="225"/>
      <c r="T168" s="14"/>
      <c r="U168" s="14"/>
      <c r="V168" s="169"/>
      <c r="W168" s="169"/>
      <c r="X168" s="14"/>
      <c r="Y168" s="179" t="s">
        <v>28</v>
      </c>
      <c r="Z168" s="14" t="s">
        <v>4</v>
      </c>
      <c r="AA168" s="14" t="s">
        <v>13</v>
      </c>
      <c r="AB168" s="14" t="s">
        <v>14</v>
      </c>
      <c r="AC168" s="225" t="e">
        <f>'POTONGAN GAJI'!#REF!</f>
        <v>#REF!</v>
      </c>
      <c r="AD168" s="225"/>
      <c r="AE168" s="14"/>
      <c r="AF168" s="14"/>
    </row>
    <row r="169" spans="1:32" s="11" customFormat="1" ht="11.25" customHeight="1" x14ac:dyDescent="0.15">
      <c r="A169" s="169"/>
      <c r="B169" s="14"/>
      <c r="C169" s="179" t="s">
        <v>29</v>
      </c>
      <c r="D169" s="14" t="s">
        <v>5</v>
      </c>
      <c r="E169" s="14" t="s">
        <v>13</v>
      </c>
      <c r="F169" s="14" t="s">
        <v>14</v>
      </c>
      <c r="G169" s="225">
        <f>'POTONGAN GAJI'!F12</f>
        <v>0</v>
      </c>
      <c r="H169" s="225"/>
      <c r="I169" s="14"/>
      <c r="J169" s="169"/>
      <c r="K169" s="14"/>
      <c r="L169" s="169"/>
      <c r="M169" s="14"/>
      <c r="N169" s="179" t="s">
        <v>29</v>
      </c>
      <c r="O169" s="14" t="s">
        <v>5</v>
      </c>
      <c r="P169" s="14" t="s">
        <v>13</v>
      </c>
      <c r="Q169" s="14" t="s">
        <v>14</v>
      </c>
      <c r="R169" s="225">
        <f>'POTONGAN GAJI'!F21</f>
        <v>0</v>
      </c>
      <c r="S169" s="225"/>
      <c r="T169" s="14"/>
      <c r="U169" s="14"/>
      <c r="V169" s="169"/>
      <c r="W169" s="169"/>
      <c r="X169" s="14"/>
      <c r="Y169" s="179" t="s">
        <v>29</v>
      </c>
      <c r="Z169" s="14" t="s">
        <v>5</v>
      </c>
      <c r="AA169" s="14" t="s">
        <v>13</v>
      </c>
      <c r="AB169" s="14" t="s">
        <v>14</v>
      </c>
      <c r="AC169" s="225">
        <f>'POTONGAN GAJI'!F30</f>
        <v>0</v>
      </c>
      <c r="AD169" s="225"/>
      <c r="AE169" s="14"/>
      <c r="AF169" s="14"/>
    </row>
    <row r="170" spans="1:32" s="11" customFormat="1" ht="11.25" customHeight="1" x14ac:dyDescent="0.15">
      <c r="A170" s="169"/>
      <c r="B170" s="14"/>
      <c r="C170" s="179" t="s">
        <v>31</v>
      </c>
      <c r="D170" s="14" t="s">
        <v>34</v>
      </c>
      <c r="E170" s="14" t="s">
        <v>13</v>
      </c>
      <c r="F170" s="14" t="s">
        <v>14</v>
      </c>
      <c r="G170" s="225">
        <f>'POTONGAN GAJI'!N12</f>
        <v>0</v>
      </c>
      <c r="H170" s="225"/>
      <c r="I170" s="14"/>
      <c r="J170" s="169"/>
      <c r="K170" s="14"/>
      <c r="L170" s="169"/>
      <c r="M170" s="14"/>
      <c r="N170" s="179" t="s">
        <v>31</v>
      </c>
      <c r="O170" s="14" t="s">
        <v>34</v>
      </c>
      <c r="P170" s="14" t="s">
        <v>13</v>
      </c>
      <c r="Q170" s="14" t="s">
        <v>14</v>
      </c>
      <c r="R170" s="225">
        <f>'POTONGAN GAJI'!N21</f>
        <v>0</v>
      </c>
      <c r="S170" s="225"/>
      <c r="T170" s="14"/>
      <c r="U170" s="14"/>
      <c r="V170" s="169"/>
      <c r="W170" s="169"/>
      <c r="X170" s="14"/>
      <c r="Y170" s="179" t="s">
        <v>31</v>
      </c>
      <c r="Z170" s="14" t="s">
        <v>34</v>
      </c>
      <c r="AA170" s="14" t="s">
        <v>13</v>
      </c>
      <c r="AB170" s="14" t="s">
        <v>14</v>
      </c>
      <c r="AC170" s="225">
        <f>'POTONGAN GAJI'!N30</f>
        <v>0</v>
      </c>
      <c r="AD170" s="225"/>
      <c r="AE170" s="14"/>
      <c r="AF170" s="14"/>
    </row>
    <row r="171" spans="1:32" s="11" customFormat="1" ht="11.25" customHeight="1" x14ac:dyDescent="0.15">
      <c r="A171" s="169"/>
      <c r="B171" s="14"/>
      <c r="C171" s="14"/>
      <c r="D171" s="14"/>
      <c r="E171" s="14"/>
      <c r="F171" s="14"/>
      <c r="G171" s="177"/>
      <c r="H171" s="177"/>
      <c r="I171" s="14"/>
      <c r="J171" s="169"/>
      <c r="K171" s="14"/>
      <c r="L171" s="169"/>
      <c r="M171" s="14"/>
      <c r="N171" s="14"/>
      <c r="O171" s="14"/>
      <c r="P171" s="14"/>
      <c r="Q171" s="14"/>
      <c r="R171" s="177"/>
      <c r="S171" s="177"/>
      <c r="T171" s="14"/>
      <c r="U171" s="14"/>
      <c r="V171" s="169"/>
      <c r="W171" s="169"/>
      <c r="X171" s="14"/>
      <c r="Y171" s="14"/>
      <c r="Z171" s="14"/>
      <c r="AA171" s="14"/>
      <c r="AB171" s="14"/>
      <c r="AC171" s="177"/>
      <c r="AD171" s="177"/>
      <c r="AE171" s="14"/>
      <c r="AF171" s="14"/>
    </row>
    <row r="172" spans="1:32" s="11" customFormat="1" ht="11.25" customHeight="1" x14ac:dyDescent="0.15">
      <c r="A172" s="169"/>
      <c r="B172" s="14"/>
      <c r="C172" s="14" t="s">
        <v>9</v>
      </c>
      <c r="D172" s="14"/>
      <c r="E172" s="14" t="s">
        <v>13</v>
      </c>
      <c r="F172" s="14" t="s">
        <v>14</v>
      </c>
      <c r="G172" s="225">
        <f>SUM(G161:G170)</f>
        <v>3531317.91</v>
      </c>
      <c r="H172" s="225"/>
      <c r="I172" s="14"/>
      <c r="J172" s="169"/>
      <c r="K172" s="14"/>
      <c r="L172" s="169"/>
      <c r="M172" s="14"/>
      <c r="N172" s="14" t="s">
        <v>9</v>
      </c>
      <c r="O172" s="14"/>
      <c r="P172" s="14" t="s">
        <v>13</v>
      </c>
      <c r="Q172" s="14" t="s">
        <v>14</v>
      </c>
      <c r="R172" s="225">
        <f>SUM(R161:R170)</f>
        <v>2762425.7</v>
      </c>
      <c r="S172" s="225"/>
      <c r="T172" s="14"/>
      <c r="U172" s="14"/>
      <c r="V172" s="169"/>
      <c r="W172" s="169"/>
      <c r="X172" s="14"/>
      <c r="Y172" s="14" t="s">
        <v>9</v>
      </c>
      <c r="Z172" s="14"/>
      <c r="AA172" s="14" t="s">
        <v>13</v>
      </c>
      <c r="AB172" s="14" t="s">
        <v>14</v>
      </c>
      <c r="AC172" s="225" t="e">
        <f>SUM(AC161:AC170)</f>
        <v>#REF!</v>
      </c>
      <c r="AD172" s="225"/>
      <c r="AE172" s="14"/>
      <c r="AF172" s="14"/>
    </row>
    <row r="173" spans="1:32" s="11" customFormat="1" ht="11.25" customHeight="1" x14ac:dyDescent="0.15">
      <c r="A173" s="169"/>
      <c r="B173" s="14"/>
      <c r="C173" s="176" t="s">
        <v>10</v>
      </c>
      <c r="D173" s="14"/>
      <c r="E173" s="14" t="s">
        <v>13</v>
      </c>
      <c r="F173" s="14" t="s">
        <v>14</v>
      </c>
      <c r="G173" s="225">
        <f>G158-G172</f>
        <v>949082.08999999985</v>
      </c>
      <c r="H173" s="225"/>
      <c r="I173" s="14"/>
      <c r="J173" s="169"/>
      <c r="K173" s="14"/>
      <c r="L173" s="169"/>
      <c r="M173" s="14"/>
      <c r="N173" s="176" t="s">
        <v>10</v>
      </c>
      <c r="O173" s="14"/>
      <c r="P173" s="14" t="s">
        <v>13</v>
      </c>
      <c r="Q173" s="14" t="s">
        <v>14</v>
      </c>
      <c r="R173" s="225">
        <f>R158-R172</f>
        <v>737974.29999999981</v>
      </c>
      <c r="S173" s="225"/>
      <c r="T173" s="14"/>
      <c r="U173" s="14"/>
      <c r="V173" s="169"/>
      <c r="W173" s="169"/>
      <c r="X173" s="14"/>
      <c r="Y173" s="176" t="s">
        <v>10</v>
      </c>
      <c r="Z173" s="14"/>
      <c r="AA173" s="14" t="s">
        <v>13</v>
      </c>
      <c r="AB173" s="14" t="s">
        <v>14</v>
      </c>
      <c r="AC173" s="225" t="e">
        <f>AC158-AC172</f>
        <v>#VALUE!</v>
      </c>
      <c r="AD173" s="225"/>
      <c r="AE173" s="14"/>
      <c r="AF173" s="14"/>
    </row>
    <row r="174" spans="1:32" s="11" customFormat="1" ht="9" customHeight="1" x14ac:dyDescent="0.15">
      <c r="A174" s="169"/>
      <c r="B174" s="14"/>
      <c r="C174" s="14"/>
      <c r="D174" s="14"/>
      <c r="E174" s="14"/>
      <c r="F174" s="14"/>
      <c r="G174" s="177"/>
      <c r="H174" s="177"/>
      <c r="I174" s="14"/>
      <c r="J174" s="169"/>
      <c r="K174" s="14"/>
      <c r="L174" s="169"/>
      <c r="M174" s="14"/>
      <c r="N174" s="14"/>
      <c r="O174" s="14"/>
      <c r="P174" s="14"/>
      <c r="Q174" s="14"/>
      <c r="R174" s="177"/>
      <c r="S174" s="177"/>
      <c r="T174" s="14"/>
      <c r="U174" s="14"/>
      <c r="V174" s="169"/>
      <c r="W174" s="169"/>
      <c r="X174" s="14"/>
      <c r="Y174" s="14"/>
      <c r="Z174" s="14"/>
      <c r="AA174" s="14"/>
      <c r="AB174" s="14"/>
      <c r="AC174" s="177"/>
      <c r="AD174" s="177"/>
      <c r="AE174" s="14"/>
      <c r="AF174" s="14"/>
    </row>
    <row r="175" spans="1:32" s="11" customFormat="1" ht="9" customHeight="1" x14ac:dyDescent="0.15">
      <c r="A175" s="169"/>
      <c r="B175" s="14"/>
      <c r="C175" s="14"/>
      <c r="D175" s="14"/>
      <c r="E175" s="14"/>
      <c r="F175" s="14"/>
      <c r="G175" s="177"/>
      <c r="H175" s="177"/>
      <c r="I175" s="14"/>
      <c r="J175" s="169"/>
      <c r="K175" s="14"/>
      <c r="L175" s="169"/>
      <c r="M175" s="14"/>
      <c r="N175" s="14"/>
      <c r="O175" s="14"/>
      <c r="P175" s="14"/>
      <c r="Q175" s="14"/>
      <c r="R175" s="177"/>
      <c r="S175" s="177"/>
      <c r="T175" s="14"/>
      <c r="U175" s="14"/>
      <c r="V175" s="169"/>
      <c r="W175" s="169"/>
      <c r="X175" s="14"/>
      <c r="Y175" s="14"/>
      <c r="Z175" s="14"/>
      <c r="AA175" s="14"/>
      <c r="AB175" s="14"/>
      <c r="AC175" s="177"/>
      <c r="AD175" s="177"/>
      <c r="AE175" s="14"/>
      <c r="AF175" s="14"/>
    </row>
    <row r="176" spans="1:32" s="11" customFormat="1" ht="11.25" customHeight="1" x14ac:dyDescent="0.15">
      <c r="A176" s="169"/>
      <c r="B176" s="14"/>
      <c r="C176" s="14"/>
      <c r="D176" s="14"/>
      <c r="E176" s="14"/>
      <c r="F176" s="14"/>
      <c r="G176" s="177"/>
      <c r="H176" s="181" t="s">
        <v>30</v>
      </c>
      <c r="I176" s="14"/>
      <c r="J176" s="169"/>
      <c r="K176" s="14"/>
      <c r="L176" s="169"/>
      <c r="M176" s="14"/>
      <c r="N176" s="14"/>
      <c r="O176" s="14"/>
      <c r="P176" s="14"/>
      <c r="Q176" s="14"/>
      <c r="R176" s="177"/>
      <c r="S176" s="181" t="s">
        <v>30</v>
      </c>
      <c r="T176" s="14"/>
      <c r="U176" s="14"/>
      <c r="V176" s="169"/>
      <c r="W176" s="169"/>
      <c r="X176" s="14"/>
      <c r="Y176" s="14"/>
      <c r="Z176" s="14"/>
      <c r="AA176" s="14"/>
      <c r="AB176" s="14"/>
      <c r="AC176" s="177"/>
      <c r="AD176" s="181" t="s">
        <v>30</v>
      </c>
      <c r="AE176" s="14"/>
      <c r="AF176" s="14"/>
    </row>
    <row r="177" spans="1:32" s="11" customFormat="1" ht="8.25" customHeight="1" x14ac:dyDescent="0.15">
      <c r="A177" s="169"/>
      <c r="B177" s="14"/>
      <c r="C177" s="14"/>
      <c r="D177" s="14"/>
      <c r="E177" s="14"/>
      <c r="F177" s="14"/>
      <c r="G177" s="177"/>
      <c r="H177" s="182" t="s">
        <v>71</v>
      </c>
      <c r="I177" s="14"/>
      <c r="J177" s="169"/>
      <c r="K177" s="14"/>
      <c r="L177" s="169"/>
      <c r="M177" s="14"/>
      <c r="N177" s="14"/>
      <c r="O177" s="14"/>
      <c r="P177" s="14"/>
      <c r="Q177" s="14"/>
      <c r="R177" s="177"/>
      <c r="S177" s="182" t="s">
        <v>71</v>
      </c>
      <c r="T177" s="14"/>
      <c r="U177" s="14"/>
      <c r="V177" s="169"/>
      <c r="W177" s="169"/>
      <c r="X177" s="14"/>
      <c r="Y177" s="14"/>
      <c r="Z177" s="14"/>
      <c r="AA177" s="14"/>
      <c r="AB177" s="14"/>
      <c r="AC177" s="177"/>
      <c r="AD177" s="182" t="s">
        <v>71</v>
      </c>
      <c r="AE177" s="14"/>
      <c r="AF177" s="14"/>
    </row>
    <row r="178" spans="1:32" s="11" customFormat="1" ht="8.25" customHeight="1" x14ac:dyDescent="0.15">
      <c r="A178" s="169"/>
      <c r="B178" s="14"/>
      <c r="C178" s="14"/>
      <c r="D178" s="14"/>
      <c r="E178" s="14"/>
      <c r="F178" s="14"/>
      <c r="G178" s="177"/>
      <c r="H178" s="184" t="s">
        <v>70</v>
      </c>
      <c r="I178" s="14"/>
      <c r="J178" s="169"/>
      <c r="K178" s="14"/>
      <c r="L178" s="169"/>
      <c r="M178" s="14"/>
      <c r="N178" s="14"/>
      <c r="O178" s="14"/>
      <c r="P178" s="14"/>
      <c r="Q178" s="14"/>
      <c r="R178" s="177"/>
      <c r="S178" s="184" t="s">
        <v>70</v>
      </c>
      <c r="T178" s="14"/>
      <c r="U178" s="14"/>
      <c r="V178" s="169"/>
      <c r="W178" s="169"/>
      <c r="X178" s="14"/>
      <c r="Y178" s="14"/>
      <c r="Z178" s="14"/>
      <c r="AA178" s="14"/>
      <c r="AB178" s="14"/>
      <c r="AC178" s="177"/>
      <c r="AD178" s="184" t="s">
        <v>70</v>
      </c>
      <c r="AE178" s="14"/>
      <c r="AF178" s="14"/>
    </row>
    <row r="179" spans="1:32" s="16" customFormat="1" ht="11.25" customHeight="1" x14ac:dyDescent="0.15">
      <c r="A179" s="185"/>
      <c r="B179" s="186"/>
      <c r="C179" s="186"/>
      <c r="D179" s="186"/>
      <c r="E179" s="186"/>
      <c r="F179" s="186"/>
      <c r="G179" s="187"/>
      <c r="H179" s="188"/>
      <c r="I179" s="186"/>
      <c r="J179" s="185"/>
      <c r="K179" s="186"/>
      <c r="L179" s="185"/>
      <c r="M179" s="186"/>
      <c r="N179" s="186"/>
      <c r="O179" s="186"/>
      <c r="P179" s="186"/>
      <c r="Q179" s="186"/>
      <c r="R179" s="187"/>
      <c r="S179" s="188"/>
      <c r="T179" s="186"/>
      <c r="U179" s="186"/>
      <c r="V179" s="185"/>
      <c r="W179" s="185"/>
      <c r="X179" s="186"/>
      <c r="Y179" s="186"/>
      <c r="Z179" s="186"/>
      <c r="AA179" s="186"/>
      <c r="AB179" s="186"/>
      <c r="AC179" s="187"/>
      <c r="AD179" s="188"/>
      <c r="AE179" s="186"/>
      <c r="AF179" s="186"/>
    </row>
    <row r="180" spans="1:32" s="11" customFormat="1" ht="11.25" customHeight="1" x14ac:dyDescent="0.15">
      <c r="A180" s="169"/>
      <c r="B180" s="14"/>
      <c r="C180" s="14"/>
      <c r="D180" s="14"/>
      <c r="E180" s="14"/>
      <c r="F180" s="14"/>
      <c r="G180" s="177"/>
      <c r="H180" s="181"/>
      <c r="I180" s="14"/>
      <c r="J180" s="169"/>
      <c r="K180" s="14"/>
      <c r="L180" s="169"/>
      <c r="M180" s="14"/>
      <c r="N180" s="14"/>
      <c r="O180" s="14"/>
      <c r="P180" s="14"/>
      <c r="Q180" s="14"/>
      <c r="R180" s="177"/>
      <c r="S180" s="181"/>
      <c r="T180" s="14"/>
      <c r="U180" s="14"/>
      <c r="V180" s="169"/>
      <c r="W180" s="169"/>
      <c r="X180" s="14"/>
      <c r="Y180" s="14"/>
      <c r="Z180" s="14"/>
      <c r="AA180" s="14"/>
      <c r="AB180" s="14"/>
      <c r="AC180" s="177"/>
      <c r="AD180" s="181"/>
      <c r="AE180" s="14"/>
      <c r="AF180" s="14"/>
    </row>
    <row r="181" spans="1:32" s="10" customFormat="1" ht="11.25" customHeight="1" x14ac:dyDescent="0.15">
      <c r="A181" s="231" t="s">
        <v>44</v>
      </c>
      <c r="B181" s="231"/>
      <c r="C181" s="231"/>
      <c r="D181" s="231"/>
      <c r="E181" s="231"/>
      <c r="F181" s="231"/>
      <c r="G181" s="231"/>
      <c r="H181" s="231"/>
      <c r="I181" s="231"/>
      <c r="J181" s="231"/>
      <c r="K181" s="168"/>
      <c r="L181" s="231" t="s">
        <v>44</v>
      </c>
      <c r="M181" s="231"/>
      <c r="N181" s="231"/>
      <c r="O181" s="231"/>
      <c r="P181" s="231"/>
      <c r="Q181" s="231"/>
      <c r="R181" s="231"/>
      <c r="S181" s="231"/>
      <c r="T181" s="231"/>
      <c r="U181" s="231"/>
      <c r="V181" s="167"/>
      <c r="W181" s="231" t="s">
        <v>44</v>
      </c>
      <c r="X181" s="231"/>
      <c r="Y181" s="231"/>
      <c r="Z181" s="231"/>
      <c r="AA181" s="231"/>
      <c r="AB181" s="231"/>
      <c r="AC181" s="231"/>
      <c r="AD181" s="231"/>
      <c r="AE181" s="231"/>
      <c r="AF181" s="231"/>
    </row>
    <row r="182" spans="1:32" s="11" customFormat="1" ht="11.25" customHeight="1" x14ac:dyDescent="0.15">
      <c r="A182" s="227" t="s">
        <v>46</v>
      </c>
      <c r="B182" s="227"/>
      <c r="C182" s="227"/>
      <c r="D182" s="227"/>
      <c r="E182" s="227"/>
      <c r="F182" s="227"/>
      <c r="G182" s="227"/>
      <c r="H182" s="227"/>
      <c r="I182" s="227"/>
      <c r="J182" s="227"/>
      <c r="K182" s="14"/>
      <c r="L182" s="227" t="s">
        <v>46</v>
      </c>
      <c r="M182" s="227"/>
      <c r="N182" s="227"/>
      <c r="O182" s="227"/>
      <c r="P182" s="227"/>
      <c r="Q182" s="227"/>
      <c r="R182" s="227"/>
      <c r="S182" s="227"/>
      <c r="T182" s="227"/>
      <c r="U182" s="227"/>
      <c r="V182" s="169"/>
      <c r="W182" s="227" t="s">
        <v>46</v>
      </c>
      <c r="X182" s="227"/>
      <c r="Y182" s="227"/>
      <c r="Z182" s="227"/>
      <c r="AA182" s="227"/>
      <c r="AB182" s="227"/>
      <c r="AC182" s="227"/>
      <c r="AD182" s="227"/>
      <c r="AE182" s="227"/>
      <c r="AF182" s="227"/>
    </row>
    <row r="183" spans="1:32" s="11" customFormat="1" ht="11.25" customHeight="1" x14ac:dyDescent="0.15">
      <c r="A183" s="226" t="s">
        <v>47</v>
      </c>
      <c r="B183" s="227"/>
      <c r="C183" s="227"/>
      <c r="D183" s="227"/>
      <c r="E183" s="227"/>
      <c r="F183" s="227"/>
      <c r="G183" s="227"/>
      <c r="H183" s="227"/>
      <c r="I183" s="227"/>
      <c r="J183" s="227"/>
      <c r="K183" s="14"/>
      <c r="L183" s="226" t="s">
        <v>47</v>
      </c>
      <c r="M183" s="227"/>
      <c r="N183" s="227"/>
      <c r="O183" s="227"/>
      <c r="P183" s="227"/>
      <c r="Q183" s="227"/>
      <c r="R183" s="227"/>
      <c r="S183" s="227"/>
      <c r="T183" s="227"/>
      <c r="U183" s="227"/>
      <c r="V183" s="169"/>
      <c r="W183" s="226" t="s">
        <v>47</v>
      </c>
      <c r="X183" s="227"/>
      <c r="Y183" s="227"/>
      <c r="Z183" s="227"/>
      <c r="AA183" s="227"/>
      <c r="AB183" s="227"/>
      <c r="AC183" s="227"/>
      <c r="AD183" s="227"/>
      <c r="AE183" s="227"/>
      <c r="AF183" s="227"/>
    </row>
    <row r="184" spans="1:32" s="12" customFormat="1" ht="9.75" customHeight="1" x14ac:dyDescent="0.15">
      <c r="A184" s="170"/>
      <c r="B184" s="171"/>
      <c r="C184" s="171"/>
      <c r="D184" s="171"/>
      <c r="E184" s="171"/>
      <c r="F184" s="171"/>
      <c r="G184" s="183"/>
      <c r="H184" s="183"/>
      <c r="I184" s="171"/>
      <c r="J184" s="170"/>
      <c r="K184" s="171"/>
      <c r="L184" s="170"/>
      <c r="M184" s="171"/>
      <c r="N184" s="171"/>
      <c r="O184" s="171"/>
      <c r="P184" s="171"/>
      <c r="Q184" s="171"/>
      <c r="R184" s="183"/>
      <c r="S184" s="183"/>
      <c r="T184" s="171"/>
      <c r="U184" s="171"/>
      <c r="V184" s="170"/>
      <c r="W184" s="170"/>
      <c r="X184" s="171"/>
      <c r="Y184" s="171"/>
      <c r="Z184" s="171"/>
      <c r="AA184" s="171"/>
      <c r="AB184" s="171"/>
      <c r="AC184" s="183"/>
      <c r="AD184" s="183"/>
      <c r="AE184" s="171"/>
      <c r="AF184" s="171"/>
    </row>
    <row r="185" spans="1:32" s="11" customFormat="1" ht="11.25" customHeight="1" x14ac:dyDescent="0.15">
      <c r="A185" s="169"/>
      <c r="B185" s="14" t="s">
        <v>18</v>
      </c>
      <c r="C185" s="14"/>
      <c r="D185" s="14"/>
      <c r="E185" s="14" t="s">
        <v>13</v>
      </c>
      <c r="F185" s="224" t="s">
        <v>84</v>
      </c>
      <c r="G185" s="224"/>
      <c r="H185" s="224"/>
      <c r="I185" s="14"/>
      <c r="J185" s="169"/>
      <c r="K185" s="14"/>
      <c r="L185" s="169"/>
      <c r="M185" s="14" t="s">
        <v>18</v>
      </c>
      <c r="N185" s="14"/>
      <c r="O185" s="14"/>
      <c r="P185" s="14" t="s">
        <v>13</v>
      </c>
      <c r="Q185" s="224" t="str">
        <f>Q156</f>
        <v>NOP 2018</v>
      </c>
      <c r="R185" s="224"/>
      <c r="S185" s="224"/>
      <c r="T185" s="14"/>
      <c r="U185" s="14"/>
      <c r="V185" s="169"/>
      <c r="W185" s="169"/>
      <c r="X185" s="14" t="s">
        <v>18</v>
      </c>
      <c r="Y185" s="14"/>
      <c r="Z185" s="14"/>
      <c r="AA185" s="14" t="s">
        <v>13</v>
      </c>
      <c r="AB185" s="224" t="str">
        <f>AB156</f>
        <v>NOP</v>
      </c>
      <c r="AC185" s="224"/>
      <c r="AD185" s="224"/>
      <c r="AE185" s="14"/>
      <c r="AF185" s="14"/>
    </row>
    <row r="186" spans="1:32" s="11" customFormat="1" ht="11.25" customHeight="1" x14ac:dyDescent="0.15">
      <c r="A186" s="169"/>
      <c r="B186" s="14" t="s">
        <v>19</v>
      </c>
      <c r="C186" s="14"/>
      <c r="D186" s="14"/>
      <c r="E186" s="14" t="s">
        <v>13</v>
      </c>
      <c r="F186" s="176" t="e">
        <f>'POTONGAN GAJI'!#REF!</f>
        <v>#REF!</v>
      </c>
      <c r="G186" s="177"/>
      <c r="H186" s="177"/>
      <c r="I186" s="14"/>
      <c r="J186" s="169"/>
      <c r="K186" s="14"/>
      <c r="L186" s="169"/>
      <c r="M186" s="14" t="s">
        <v>19</v>
      </c>
      <c r="N186" s="14"/>
      <c r="O186" s="14"/>
      <c r="P186" s="14" t="s">
        <v>13</v>
      </c>
      <c r="Q186" s="176" t="e">
        <f>'POTONGAN GAJI'!#REF!</f>
        <v>#REF!</v>
      </c>
      <c r="R186" s="177"/>
      <c r="S186" s="177"/>
      <c r="T186" s="14"/>
      <c r="U186" s="14"/>
      <c r="V186" s="169"/>
      <c r="W186" s="169"/>
      <c r="X186" s="14" t="s">
        <v>19</v>
      </c>
      <c r="Y186" s="14"/>
      <c r="Z186" s="14"/>
      <c r="AA186" s="14" t="s">
        <v>13</v>
      </c>
      <c r="AB186" s="176">
        <f>'POTONGAN GAJI'!AB85</f>
        <v>0</v>
      </c>
      <c r="AC186" s="177"/>
      <c r="AD186" s="177"/>
      <c r="AE186" s="14"/>
      <c r="AF186" s="14"/>
    </row>
    <row r="187" spans="1:32" s="11" customFormat="1" ht="11.25" customHeight="1" x14ac:dyDescent="0.15">
      <c r="A187" s="169"/>
      <c r="B187" s="14" t="s">
        <v>20</v>
      </c>
      <c r="C187" s="14"/>
      <c r="D187" s="14"/>
      <c r="E187" s="14" t="s">
        <v>13</v>
      </c>
      <c r="F187" s="14" t="s">
        <v>14</v>
      </c>
      <c r="G187" s="225" t="e">
        <f>'POTONGAN GAJI'!#REF!</f>
        <v>#REF!</v>
      </c>
      <c r="H187" s="225"/>
      <c r="I187" s="178"/>
      <c r="J187" s="169"/>
      <c r="K187" s="14"/>
      <c r="L187" s="169"/>
      <c r="M187" s="14" t="s">
        <v>20</v>
      </c>
      <c r="N187" s="14"/>
      <c r="O187" s="14"/>
      <c r="P187" s="14" t="s">
        <v>13</v>
      </c>
      <c r="Q187" s="14" t="s">
        <v>14</v>
      </c>
      <c r="R187" s="225" t="e">
        <f>'POTONGAN GAJI'!#REF!</f>
        <v>#REF!</v>
      </c>
      <c r="S187" s="225"/>
      <c r="T187" s="178"/>
      <c r="U187" s="14"/>
      <c r="V187" s="169"/>
      <c r="W187" s="169"/>
      <c r="X187" s="14" t="s">
        <v>20</v>
      </c>
      <c r="Y187" s="14"/>
      <c r="Z187" s="14"/>
      <c r="AA187" s="14" t="s">
        <v>13</v>
      </c>
      <c r="AB187" s="14" t="s">
        <v>14</v>
      </c>
      <c r="AC187" s="225">
        <f>'POTONGAN GAJI'!AD123</f>
        <v>0</v>
      </c>
      <c r="AD187" s="225"/>
      <c r="AE187" s="178"/>
      <c r="AF187" s="14"/>
    </row>
    <row r="188" spans="1:32" s="11" customFormat="1" ht="11.25" customHeight="1" x14ac:dyDescent="0.15">
      <c r="A188" s="169"/>
      <c r="B188" s="14" t="s">
        <v>21</v>
      </c>
      <c r="C188" s="14"/>
      <c r="D188" s="14"/>
      <c r="E188" s="14"/>
      <c r="F188" s="14"/>
      <c r="G188" s="177"/>
      <c r="H188" s="177"/>
      <c r="I188" s="14"/>
      <c r="J188" s="169"/>
      <c r="K188" s="14"/>
      <c r="L188" s="169"/>
      <c r="M188" s="14" t="s">
        <v>21</v>
      </c>
      <c r="N188" s="14"/>
      <c r="O188" s="14"/>
      <c r="P188" s="14"/>
      <c r="Q188" s="14"/>
      <c r="R188" s="177"/>
      <c r="S188" s="177"/>
      <c r="T188" s="14"/>
      <c r="U188" s="14"/>
      <c r="V188" s="169"/>
      <c r="W188" s="169"/>
      <c r="X188" s="14" t="s">
        <v>21</v>
      </c>
      <c r="Y188" s="14"/>
      <c r="Z188" s="14"/>
      <c r="AA188" s="14"/>
      <c r="AB188" s="14"/>
      <c r="AC188" s="177"/>
      <c r="AD188" s="177"/>
      <c r="AE188" s="14"/>
      <c r="AF188" s="14"/>
    </row>
    <row r="189" spans="1:32" s="11" customFormat="1" ht="11.25" customHeight="1" x14ac:dyDescent="0.15">
      <c r="A189" s="169"/>
      <c r="B189" s="14"/>
      <c r="C189" s="14"/>
      <c r="D189" s="14"/>
      <c r="E189" s="14"/>
      <c r="F189" s="14"/>
      <c r="G189" s="177"/>
      <c r="H189" s="177"/>
      <c r="I189" s="14"/>
      <c r="J189" s="169"/>
      <c r="K189" s="14"/>
      <c r="L189" s="169"/>
      <c r="M189" s="14"/>
      <c r="N189" s="14"/>
      <c r="O189" s="14"/>
      <c r="P189" s="14"/>
      <c r="Q189" s="14"/>
      <c r="R189" s="177"/>
      <c r="S189" s="177"/>
      <c r="T189" s="14"/>
      <c r="U189" s="14"/>
      <c r="V189" s="169"/>
      <c r="W189" s="169"/>
      <c r="X189" s="14"/>
      <c r="Y189" s="14"/>
      <c r="Z189" s="14"/>
      <c r="AA189" s="14"/>
      <c r="AB189" s="14"/>
      <c r="AC189" s="177"/>
      <c r="AD189" s="177"/>
      <c r="AE189" s="14"/>
      <c r="AF189" s="14"/>
    </row>
    <row r="190" spans="1:32" s="11" customFormat="1" ht="11.25" customHeight="1" x14ac:dyDescent="0.15">
      <c r="A190" s="169"/>
      <c r="B190" s="14"/>
      <c r="C190" s="179" t="s">
        <v>12</v>
      </c>
      <c r="D190" s="14" t="s">
        <v>22</v>
      </c>
      <c r="E190" s="14" t="s">
        <v>13</v>
      </c>
      <c r="F190" s="14" t="s">
        <v>14</v>
      </c>
      <c r="G190" s="225" t="e">
        <f>'POTONGAN GAJI'!#REF!</f>
        <v>#REF!</v>
      </c>
      <c r="H190" s="225"/>
      <c r="I190" s="179"/>
      <c r="J190" s="169"/>
      <c r="K190" s="14"/>
      <c r="L190" s="169"/>
      <c r="M190" s="14"/>
      <c r="N190" s="179" t="s">
        <v>12</v>
      </c>
      <c r="O190" s="14" t="s">
        <v>22</v>
      </c>
      <c r="P190" s="14" t="s">
        <v>13</v>
      </c>
      <c r="Q190" s="14" t="s">
        <v>14</v>
      </c>
      <c r="R190" s="225" t="e">
        <f>'POTONGAN GAJI'!#REF!</f>
        <v>#REF!</v>
      </c>
      <c r="S190" s="225"/>
      <c r="T190" s="179"/>
      <c r="U190" s="14"/>
      <c r="V190" s="169"/>
      <c r="W190" s="169"/>
      <c r="X190" s="14"/>
      <c r="Y190" s="179" t="s">
        <v>12</v>
      </c>
      <c r="Z190" s="14" t="s">
        <v>22</v>
      </c>
      <c r="AA190" s="14" t="s">
        <v>13</v>
      </c>
      <c r="AB190" s="14" t="s">
        <v>14</v>
      </c>
      <c r="AC190" s="225">
        <f>'POTONGAN GAJI'!AL123</f>
        <v>0</v>
      </c>
      <c r="AD190" s="225"/>
      <c r="AE190" s="179"/>
      <c r="AF190" s="14"/>
    </row>
    <row r="191" spans="1:32" s="11" customFormat="1" ht="11.25" customHeight="1" x14ac:dyDescent="0.15">
      <c r="A191" s="169"/>
      <c r="B191" s="14"/>
      <c r="C191" s="179" t="s">
        <v>15</v>
      </c>
      <c r="D191" s="14" t="s">
        <v>23</v>
      </c>
      <c r="E191" s="14" t="s">
        <v>13</v>
      </c>
      <c r="F191" s="14" t="s">
        <v>14</v>
      </c>
      <c r="G191" s="225" t="e">
        <f>'POTONGAN GAJI'!#REF!</f>
        <v>#REF!</v>
      </c>
      <c r="H191" s="225"/>
      <c r="I191" s="14"/>
      <c r="J191" s="169"/>
      <c r="K191" s="14"/>
      <c r="L191" s="169"/>
      <c r="M191" s="14"/>
      <c r="N191" s="179" t="s">
        <v>15</v>
      </c>
      <c r="O191" s="14" t="s">
        <v>23</v>
      </c>
      <c r="P191" s="14" t="s">
        <v>13</v>
      </c>
      <c r="Q191" s="14" t="s">
        <v>14</v>
      </c>
      <c r="R191" s="225" t="e">
        <f>'POTONGAN GAJI'!#REF!</f>
        <v>#REF!</v>
      </c>
      <c r="S191" s="225"/>
      <c r="T191" s="14"/>
      <c r="U191" s="14"/>
      <c r="V191" s="169"/>
      <c r="W191" s="169"/>
      <c r="X191" s="14"/>
      <c r="Y191" s="179" t="s">
        <v>15</v>
      </c>
      <c r="Z191" s="14" t="s">
        <v>23</v>
      </c>
      <c r="AA191" s="14" t="s">
        <v>13</v>
      </c>
      <c r="AB191" s="14" t="s">
        <v>14</v>
      </c>
      <c r="AC191" s="225">
        <f>'POTONGAN GAJI'!AJ123</f>
        <v>0</v>
      </c>
      <c r="AD191" s="225"/>
      <c r="AE191" s="14"/>
      <c r="AF191" s="14"/>
    </row>
    <row r="192" spans="1:32" s="11" customFormat="1" ht="11.25" customHeight="1" x14ac:dyDescent="0.15">
      <c r="A192" s="169"/>
      <c r="B192" s="14"/>
      <c r="C192" s="179" t="s">
        <v>16</v>
      </c>
      <c r="D192" s="180">
        <f>D12</f>
        <v>0</v>
      </c>
      <c r="E192" s="14" t="s">
        <v>13</v>
      </c>
      <c r="F192" s="14" t="s">
        <v>14</v>
      </c>
      <c r="G192" s="225" t="e">
        <f>'POTONGAN GAJI'!#REF!</f>
        <v>#REF!</v>
      </c>
      <c r="H192" s="225"/>
      <c r="I192" s="14"/>
      <c r="J192" s="169"/>
      <c r="K192" s="14"/>
      <c r="L192" s="169"/>
      <c r="M192" s="14"/>
      <c r="N192" s="179" t="s">
        <v>16</v>
      </c>
      <c r="O192" s="180">
        <f>D12</f>
        <v>0</v>
      </c>
      <c r="P192" s="14" t="s">
        <v>13</v>
      </c>
      <c r="Q192" s="14" t="s">
        <v>14</v>
      </c>
      <c r="R192" s="225" t="e">
        <f>'POTONGAN GAJI'!#REF!</f>
        <v>#REF!</v>
      </c>
      <c r="S192" s="225"/>
      <c r="T192" s="14"/>
      <c r="U192" s="14"/>
      <c r="V192" s="169"/>
      <c r="W192" s="169"/>
      <c r="X192" s="14"/>
      <c r="Y192" s="179" t="s">
        <v>16</v>
      </c>
      <c r="Z192" s="180">
        <f>D12</f>
        <v>0</v>
      </c>
      <c r="AA192" s="14" t="s">
        <v>13</v>
      </c>
      <c r="AB192" s="14" t="s">
        <v>14</v>
      </c>
      <c r="AC192" s="225">
        <f>'POTONGAN GAJI'!AI123</f>
        <v>0</v>
      </c>
      <c r="AD192" s="225"/>
      <c r="AE192" s="14"/>
      <c r="AF192" s="14"/>
    </row>
    <row r="193" spans="1:32" s="11" customFormat="1" ht="11.25" customHeight="1" x14ac:dyDescent="0.15">
      <c r="A193" s="169"/>
      <c r="B193" s="14"/>
      <c r="C193" s="179" t="s">
        <v>17</v>
      </c>
      <c r="D193" s="14" t="s">
        <v>24</v>
      </c>
      <c r="E193" s="14" t="s">
        <v>13</v>
      </c>
      <c r="F193" s="14" t="s">
        <v>14</v>
      </c>
      <c r="G193" s="225" t="e">
        <f>'POTONGAN GAJI'!#REF!</f>
        <v>#REF!</v>
      </c>
      <c r="H193" s="225"/>
      <c r="I193" s="14"/>
      <c r="J193" s="169"/>
      <c r="K193" s="14"/>
      <c r="L193" s="169"/>
      <c r="M193" s="14"/>
      <c r="N193" s="179" t="s">
        <v>17</v>
      </c>
      <c r="O193" s="14" t="s">
        <v>24</v>
      </c>
      <c r="P193" s="14" t="s">
        <v>13</v>
      </c>
      <c r="Q193" s="14" t="s">
        <v>14</v>
      </c>
      <c r="R193" s="225" t="e">
        <f>'POTONGAN GAJI'!#REF!</f>
        <v>#REF!</v>
      </c>
      <c r="S193" s="225"/>
      <c r="T193" s="14"/>
      <c r="U193" s="14"/>
      <c r="V193" s="169"/>
      <c r="W193" s="169"/>
      <c r="X193" s="14"/>
      <c r="Y193" s="179" t="s">
        <v>17</v>
      </c>
      <c r="Z193" s="14" t="s">
        <v>24</v>
      </c>
      <c r="AA193" s="14" t="s">
        <v>13</v>
      </c>
      <c r="AB193" s="14" t="s">
        <v>14</v>
      </c>
      <c r="AC193" s="225">
        <f>'POTONGAN GAJI'!AK123</f>
        <v>0</v>
      </c>
      <c r="AD193" s="225"/>
      <c r="AE193" s="14"/>
      <c r="AF193" s="14"/>
    </row>
    <row r="194" spans="1:32" s="11" customFormat="1" ht="11.25" customHeight="1" x14ac:dyDescent="0.15">
      <c r="A194" s="169"/>
      <c r="B194" s="14"/>
      <c r="C194" s="179" t="s">
        <v>25</v>
      </c>
      <c r="D194" s="14" t="s">
        <v>33</v>
      </c>
      <c r="E194" s="14" t="s">
        <v>13</v>
      </c>
      <c r="F194" s="14" t="s">
        <v>14</v>
      </c>
      <c r="G194" s="225" t="e">
        <f>'POTONGAN GAJI'!#REF!</f>
        <v>#REF!</v>
      </c>
      <c r="H194" s="225"/>
      <c r="I194" s="14"/>
      <c r="J194" s="169"/>
      <c r="K194" s="14"/>
      <c r="L194" s="169"/>
      <c r="M194" s="14"/>
      <c r="N194" s="179" t="s">
        <v>25</v>
      </c>
      <c r="O194" s="14" t="s">
        <v>33</v>
      </c>
      <c r="P194" s="14" t="s">
        <v>13</v>
      </c>
      <c r="Q194" s="14" t="s">
        <v>14</v>
      </c>
      <c r="R194" s="225" t="e">
        <f>'POTONGAN GAJI'!#REF!</f>
        <v>#REF!</v>
      </c>
      <c r="S194" s="225"/>
      <c r="T194" s="14"/>
      <c r="U194" s="14"/>
      <c r="V194" s="169"/>
      <c r="W194" s="169"/>
      <c r="X194" s="14"/>
      <c r="Y194" s="179" t="s">
        <v>25</v>
      </c>
      <c r="Z194" s="14" t="s">
        <v>33</v>
      </c>
      <c r="AA194" s="14" t="s">
        <v>13</v>
      </c>
      <c r="AB194" s="14" t="s">
        <v>14</v>
      </c>
      <c r="AC194" s="225">
        <f>'POTONGAN GAJI'!AG123</f>
        <v>0</v>
      </c>
      <c r="AD194" s="225"/>
      <c r="AE194" s="14"/>
      <c r="AF194" s="14"/>
    </row>
    <row r="195" spans="1:32" s="11" customFormat="1" ht="11.25" customHeight="1" x14ac:dyDescent="0.15">
      <c r="A195" s="169"/>
      <c r="B195" s="14"/>
      <c r="C195" s="179" t="s">
        <v>26</v>
      </c>
      <c r="D195" s="14"/>
      <c r="E195" s="14"/>
      <c r="F195" s="14"/>
      <c r="G195" s="225"/>
      <c r="H195" s="225"/>
      <c r="I195" s="14"/>
      <c r="J195" s="169"/>
      <c r="K195" s="14"/>
      <c r="L195" s="169"/>
      <c r="M195" s="14"/>
      <c r="N195" s="179" t="s">
        <v>26</v>
      </c>
      <c r="O195" s="14"/>
      <c r="P195" s="14"/>
      <c r="Q195" s="14"/>
      <c r="R195" s="225"/>
      <c r="S195" s="225"/>
      <c r="T195" s="14"/>
      <c r="U195" s="14"/>
      <c r="V195" s="169"/>
      <c r="W195" s="169"/>
      <c r="X195" s="14"/>
      <c r="Y195" s="179" t="s">
        <v>26</v>
      </c>
      <c r="Z195" s="14"/>
      <c r="AA195" s="14"/>
      <c r="AB195" s="14"/>
      <c r="AC195" s="225"/>
      <c r="AD195" s="225"/>
      <c r="AE195" s="14"/>
      <c r="AF195" s="14"/>
    </row>
    <row r="196" spans="1:32" s="11" customFormat="1" ht="11.25" customHeight="1" x14ac:dyDescent="0.15">
      <c r="A196" s="169"/>
      <c r="B196" s="14"/>
      <c r="C196" s="179" t="s">
        <v>27</v>
      </c>
      <c r="D196" s="14" t="s">
        <v>32</v>
      </c>
      <c r="E196" s="14" t="s">
        <v>13</v>
      </c>
      <c r="F196" s="14" t="s">
        <v>14</v>
      </c>
      <c r="G196" s="225" t="e">
        <f>'POTONGAN GAJI'!#REF!</f>
        <v>#REF!</v>
      </c>
      <c r="H196" s="225"/>
      <c r="I196" s="14"/>
      <c r="J196" s="169"/>
      <c r="K196" s="14"/>
      <c r="L196" s="169"/>
      <c r="M196" s="14"/>
      <c r="N196" s="179" t="s">
        <v>27</v>
      </c>
      <c r="O196" s="14" t="s">
        <v>32</v>
      </c>
      <c r="P196" s="14" t="s">
        <v>13</v>
      </c>
      <c r="Q196" s="14" t="s">
        <v>14</v>
      </c>
      <c r="R196" s="225" t="e">
        <f>'POTONGAN GAJI'!#REF!</f>
        <v>#REF!</v>
      </c>
      <c r="S196" s="225"/>
      <c r="T196" s="14"/>
      <c r="U196" s="14"/>
      <c r="V196" s="169"/>
      <c r="W196" s="169"/>
      <c r="X196" s="14"/>
      <c r="Y196" s="179" t="s">
        <v>27</v>
      </c>
      <c r="Z196" s="14" t="s">
        <v>32</v>
      </c>
      <c r="AA196" s="14" t="s">
        <v>13</v>
      </c>
      <c r="AB196" s="14" t="s">
        <v>14</v>
      </c>
      <c r="AC196" s="225">
        <f>'POTONGAN GAJI'!AH123</f>
        <v>0</v>
      </c>
      <c r="AD196" s="225"/>
      <c r="AE196" s="14"/>
      <c r="AF196" s="14"/>
    </row>
    <row r="197" spans="1:32" s="11" customFormat="1" ht="11.25" customHeight="1" x14ac:dyDescent="0.15">
      <c r="A197" s="169"/>
      <c r="B197" s="14"/>
      <c r="C197" s="179" t="s">
        <v>28</v>
      </c>
      <c r="D197" s="14" t="s">
        <v>4</v>
      </c>
      <c r="E197" s="14" t="s">
        <v>13</v>
      </c>
      <c r="F197" s="14" t="s">
        <v>14</v>
      </c>
      <c r="G197" s="225" t="e">
        <f>'POTONGAN GAJI'!#REF!</f>
        <v>#REF!</v>
      </c>
      <c r="H197" s="225"/>
      <c r="I197" s="14"/>
      <c r="J197" s="169"/>
      <c r="K197" s="14"/>
      <c r="L197" s="169"/>
      <c r="M197" s="14"/>
      <c r="N197" s="179" t="s">
        <v>28</v>
      </c>
      <c r="O197" s="14" t="s">
        <v>4</v>
      </c>
      <c r="P197" s="14" t="s">
        <v>13</v>
      </c>
      <c r="Q197" s="14" t="s">
        <v>14</v>
      </c>
      <c r="R197" s="225" t="e">
        <f>'POTONGAN GAJI'!#REF!</f>
        <v>#REF!</v>
      </c>
      <c r="S197" s="225"/>
      <c r="T197" s="14"/>
      <c r="U197" s="14"/>
      <c r="V197" s="169"/>
      <c r="W197" s="169"/>
      <c r="X197" s="14"/>
      <c r="Y197" s="179" t="s">
        <v>28</v>
      </c>
      <c r="Z197" s="14" t="s">
        <v>4</v>
      </c>
      <c r="AA197" s="14" t="s">
        <v>13</v>
      </c>
      <c r="AB197" s="14" t="s">
        <v>14</v>
      </c>
      <c r="AC197" s="225">
        <f>'POTONGAN GAJI'!AE123</f>
        <v>0</v>
      </c>
      <c r="AD197" s="225"/>
      <c r="AE197" s="14"/>
      <c r="AF197" s="14"/>
    </row>
    <row r="198" spans="1:32" s="11" customFormat="1" ht="11.25" customHeight="1" x14ac:dyDescent="0.15">
      <c r="A198" s="169"/>
      <c r="B198" s="14"/>
      <c r="C198" s="179" t="s">
        <v>29</v>
      </c>
      <c r="D198" s="14" t="s">
        <v>5</v>
      </c>
      <c r="E198" s="14" t="s">
        <v>13</v>
      </c>
      <c r="F198" s="14" t="s">
        <v>14</v>
      </c>
      <c r="G198" s="225" t="e">
        <f>'POTONGAN GAJI'!#REF!</f>
        <v>#REF!</v>
      </c>
      <c r="H198" s="225"/>
      <c r="I198" s="14"/>
      <c r="J198" s="169"/>
      <c r="K198" s="14"/>
      <c r="L198" s="169"/>
      <c r="M198" s="14"/>
      <c r="N198" s="179" t="s">
        <v>29</v>
      </c>
      <c r="O198" s="14" t="s">
        <v>5</v>
      </c>
      <c r="P198" s="14" t="s">
        <v>13</v>
      </c>
      <c r="Q198" s="14" t="s">
        <v>14</v>
      </c>
      <c r="R198" s="225" t="e">
        <f>'POTONGAN GAJI'!#REF!</f>
        <v>#REF!</v>
      </c>
      <c r="S198" s="225"/>
      <c r="T198" s="14"/>
      <c r="U198" s="14"/>
      <c r="V198" s="169"/>
      <c r="W198" s="169"/>
      <c r="X198" s="14"/>
      <c r="Y198" s="179" t="s">
        <v>29</v>
      </c>
      <c r="Z198" s="14" t="s">
        <v>5</v>
      </c>
      <c r="AA198" s="14" t="s">
        <v>13</v>
      </c>
      <c r="AB198" s="14" t="s">
        <v>14</v>
      </c>
      <c r="AC198" s="225">
        <f>'POTONGAN GAJI'!AF123</f>
        <v>0</v>
      </c>
      <c r="AD198" s="225"/>
      <c r="AE198" s="14"/>
      <c r="AF198" s="14"/>
    </row>
    <row r="199" spans="1:32" s="11" customFormat="1" ht="11.25" customHeight="1" x14ac:dyDescent="0.15">
      <c r="A199" s="169"/>
      <c r="B199" s="14"/>
      <c r="C199" s="179" t="s">
        <v>31</v>
      </c>
      <c r="D199" s="14" t="s">
        <v>34</v>
      </c>
      <c r="E199" s="14" t="s">
        <v>13</v>
      </c>
      <c r="F199" s="14" t="s">
        <v>14</v>
      </c>
      <c r="G199" s="225" t="e">
        <f>'POTONGAN GAJI'!#REF!</f>
        <v>#REF!</v>
      </c>
      <c r="H199" s="225"/>
      <c r="I199" s="14"/>
      <c r="J199" s="169"/>
      <c r="K199" s="14"/>
      <c r="L199" s="169"/>
      <c r="M199" s="14"/>
      <c r="N199" s="179" t="s">
        <v>31</v>
      </c>
      <c r="O199" s="14" t="s">
        <v>34</v>
      </c>
      <c r="P199" s="14" t="s">
        <v>13</v>
      </c>
      <c r="Q199" s="14" t="s">
        <v>14</v>
      </c>
      <c r="R199" s="225" t="e">
        <f>'POTONGAN GAJI'!#REF!</f>
        <v>#REF!</v>
      </c>
      <c r="S199" s="225"/>
      <c r="T199" s="14"/>
      <c r="U199" s="14"/>
      <c r="V199" s="169"/>
      <c r="W199" s="169"/>
      <c r="X199" s="14"/>
      <c r="Y199" s="179" t="s">
        <v>31</v>
      </c>
      <c r="Z199" s="14" t="s">
        <v>34</v>
      </c>
      <c r="AA199" s="14" t="s">
        <v>13</v>
      </c>
      <c r="AB199" s="14" t="s">
        <v>14</v>
      </c>
      <c r="AC199" s="225">
        <f>'POTONGAN GAJI'!AM123</f>
        <v>0</v>
      </c>
      <c r="AD199" s="225"/>
      <c r="AE199" s="14"/>
      <c r="AF199" s="14"/>
    </row>
    <row r="200" spans="1:32" s="11" customFormat="1" ht="11.25" customHeight="1" x14ac:dyDescent="0.15">
      <c r="A200" s="169"/>
      <c r="B200" s="14"/>
      <c r="C200" s="14"/>
      <c r="D200" s="14"/>
      <c r="E200" s="14"/>
      <c r="F200" s="14"/>
      <c r="G200" s="177"/>
      <c r="H200" s="177"/>
      <c r="I200" s="14"/>
      <c r="J200" s="169"/>
      <c r="K200" s="14"/>
      <c r="L200" s="169"/>
      <c r="M200" s="14"/>
      <c r="N200" s="14"/>
      <c r="O200" s="14"/>
      <c r="P200" s="14"/>
      <c r="Q200" s="14"/>
      <c r="R200" s="177"/>
      <c r="S200" s="177"/>
      <c r="T200" s="14"/>
      <c r="U200" s="14"/>
      <c r="V200" s="169"/>
      <c r="W200" s="169"/>
      <c r="X200" s="14"/>
      <c r="Y200" s="14"/>
      <c r="Z200" s="14"/>
      <c r="AA200" s="14"/>
      <c r="AB200" s="14"/>
      <c r="AC200" s="177"/>
      <c r="AD200" s="177"/>
      <c r="AE200" s="14"/>
      <c r="AF200" s="14"/>
    </row>
    <row r="201" spans="1:32" s="11" customFormat="1" ht="11.25" customHeight="1" x14ac:dyDescent="0.15">
      <c r="A201" s="169"/>
      <c r="B201" s="14"/>
      <c r="C201" s="14" t="s">
        <v>9</v>
      </c>
      <c r="D201" s="14"/>
      <c r="E201" s="14" t="s">
        <v>13</v>
      </c>
      <c r="F201" s="14" t="s">
        <v>14</v>
      </c>
      <c r="G201" s="225" t="e">
        <f>SUM(G190:G199)</f>
        <v>#REF!</v>
      </c>
      <c r="H201" s="225"/>
      <c r="I201" s="14"/>
      <c r="J201" s="169"/>
      <c r="K201" s="14"/>
      <c r="L201" s="169"/>
      <c r="M201" s="14"/>
      <c r="N201" s="14" t="s">
        <v>9</v>
      </c>
      <c r="O201" s="14"/>
      <c r="P201" s="14" t="s">
        <v>13</v>
      </c>
      <c r="Q201" s="14" t="s">
        <v>14</v>
      </c>
      <c r="R201" s="225" t="e">
        <f>SUM(R190:R199)</f>
        <v>#REF!</v>
      </c>
      <c r="S201" s="225"/>
      <c r="T201" s="14"/>
      <c r="U201" s="14"/>
      <c r="V201" s="169"/>
      <c r="W201" s="169"/>
      <c r="X201" s="14"/>
      <c r="Y201" s="14" t="s">
        <v>9</v>
      </c>
      <c r="Z201" s="14"/>
      <c r="AA201" s="14" t="s">
        <v>13</v>
      </c>
      <c r="AB201" s="14" t="s">
        <v>14</v>
      </c>
      <c r="AC201" s="225">
        <f>SUM(AC190:AC199)</f>
        <v>0</v>
      </c>
      <c r="AD201" s="225"/>
      <c r="AE201" s="14"/>
      <c r="AF201" s="14"/>
    </row>
    <row r="202" spans="1:32" s="11" customFormat="1" ht="11.25" customHeight="1" x14ac:dyDescent="0.15">
      <c r="A202" s="169"/>
      <c r="B202" s="14"/>
      <c r="C202" s="176" t="s">
        <v>10</v>
      </c>
      <c r="D202" s="14"/>
      <c r="E202" s="14" t="s">
        <v>13</v>
      </c>
      <c r="F202" s="14" t="s">
        <v>14</v>
      </c>
      <c r="G202" s="225" t="e">
        <f>G187-G201</f>
        <v>#REF!</v>
      </c>
      <c r="H202" s="225"/>
      <c r="I202" s="14"/>
      <c r="J202" s="169"/>
      <c r="K202" s="14"/>
      <c r="L202" s="169"/>
      <c r="M202" s="14"/>
      <c r="N202" s="176" t="s">
        <v>10</v>
      </c>
      <c r="O202" s="14"/>
      <c r="P202" s="14" t="s">
        <v>13</v>
      </c>
      <c r="Q202" s="14" t="s">
        <v>14</v>
      </c>
      <c r="R202" s="225" t="e">
        <f>R187-R201</f>
        <v>#REF!</v>
      </c>
      <c r="S202" s="225"/>
      <c r="T202" s="14"/>
      <c r="U202" s="14"/>
      <c r="V202" s="169"/>
      <c r="W202" s="169"/>
      <c r="X202" s="14"/>
      <c r="Y202" s="176" t="s">
        <v>10</v>
      </c>
      <c r="Z202" s="14"/>
      <c r="AA202" s="14" t="s">
        <v>13</v>
      </c>
      <c r="AB202" s="14" t="s">
        <v>14</v>
      </c>
      <c r="AC202" s="225">
        <f>AC187-AC201</f>
        <v>0</v>
      </c>
      <c r="AD202" s="225"/>
      <c r="AE202" s="14"/>
      <c r="AF202" s="14"/>
    </row>
    <row r="203" spans="1:32" s="11" customFormat="1" ht="9" customHeight="1" x14ac:dyDescent="0.15">
      <c r="A203" s="169"/>
      <c r="B203" s="14"/>
      <c r="C203" s="14"/>
      <c r="D203" s="14"/>
      <c r="E203" s="14"/>
      <c r="F203" s="14"/>
      <c r="G203" s="177"/>
      <c r="H203" s="177"/>
      <c r="I203" s="14"/>
      <c r="J203" s="169"/>
      <c r="K203" s="14"/>
      <c r="L203" s="169"/>
      <c r="M203" s="14"/>
      <c r="N203" s="14"/>
      <c r="O203" s="14"/>
      <c r="P203" s="14"/>
      <c r="Q203" s="14"/>
      <c r="R203" s="177"/>
      <c r="S203" s="177"/>
      <c r="T203" s="14"/>
      <c r="U203" s="14"/>
      <c r="V203" s="169"/>
      <c r="W203" s="169"/>
      <c r="X203" s="14"/>
      <c r="Y203" s="14"/>
      <c r="Z203" s="14"/>
      <c r="AA203" s="14"/>
      <c r="AB203" s="14"/>
      <c r="AC203" s="177"/>
      <c r="AD203" s="177"/>
      <c r="AE203" s="14"/>
      <c r="AF203" s="14"/>
    </row>
    <row r="204" spans="1:32" s="11" customFormat="1" ht="9" customHeight="1" x14ac:dyDescent="0.15">
      <c r="A204" s="169"/>
      <c r="B204" s="14"/>
      <c r="C204" s="14"/>
      <c r="D204" s="14"/>
      <c r="E204" s="14"/>
      <c r="F204" s="14"/>
      <c r="G204" s="177"/>
      <c r="H204" s="177"/>
      <c r="I204" s="14"/>
      <c r="J204" s="169"/>
      <c r="K204" s="14"/>
      <c r="L204" s="169"/>
      <c r="M204" s="14"/>
      <c r="N204" s="14"/>
      <c r="O204" s="14"/>
      <c r="P204" s="14"/>
      <c r="Q204" s="14"/>
      <c r="R204" s="177"/>
      <c r="S204" s="177"/>
      <c r="T204" s="14"/>
      <c r="U204" s="14"/>
      <c r="V204" s="169"/>
      <c r="W204" s="169"/>
      <c r="X204" s="14"/>
      <c r="Y204" s="14"/>
      <c r="Z204" s="14"/>
      <c r="AA204" s="14"/>
      <c r="AB204" s="14"/>
      <c r="AC204" s="177"/>
      <c r="AD204" s="177"/>
      <c r="AE204" s="14"/>
      <c r="AF204" s="14"/>
    </row>
    <row r="205" spans="1:32" s="11" customFormat="1" ht="11.25" customHeight="1" x14ac:dyDescent="0.15">
      <c r="A205" s="169"/>
      <c r="B205" s="14"/>
      <c r="C205" s="14"/>
      <c r="D205" s="14"/>
      <c r="E205" s="14"/>
      <c r="F205" s="14"/>
      <c r="G205" s="177"/>
      <c r="H205" s="181" t="s">
        <v>30</v>
      </c>
      <c r="I205" s="14"/>
      <c r="J205" s="169"/>
      <c r="K205" s="14"/>
      <c r="L205" s="169"/>
      <c r="M205" s="14"/>
      <c r="N205" s="14"/>
      <c r="O205" s="14"/>
      <c r="P205" s="14"/>
      <c r="Q205" s="14"/>
      <c r="R205" s="177"/>
      <c r="S205" s="181" t="s">
        <v>30</v>
      </c>
      <c r="T205" s="14"/>
      <c r="U205" s="14"/>
      <c r="V205" s="169"/>
      <c r="W205" s="169"/>
      <c r="X205" s="14"/>
      <c r="Y205" s="14"/>
      <c r="Z205" s="14"/>
      <c r="AA205" s="14"/>
      <c r="AB205" s="14"/>
      <c r="AC205" s="177"/>
      <c r="AD205" s="181" t="s">
        <v>30</v>
      </c>
      <c r="AE205" s="14"/>
      <c r="AF205" s="14"/>
    </row>
    <row r="206" spans="1:32" s="11" customFormat="1" ht="9.75" customHeight="1" x14ac:dyDescent="0.15">
      <c r="A206" s="169"/>
      <c r="B206" s="14"/>
      <c r="C206" s="14"/>
      <c r="D206" s="14"/>
      <c r="E206" s="14"/>
      <c r="F206" s="14"/>
      <c r="G206" s="177"/>
      <c r="H206" s="182" t="s">
        <v>71</v>
      </c>
      <c r="I206" s="14"/>
      <c r="J206" s="169"/>
      <c r="K206" s="14"/>
      <c r="L206" s="169"/>
      <c r="M206" s="14"/>
      <c r="N206" s="14"/>
      <c r="O206" s="14"/>
      <c r="P206" s="14"/>
      <c r="Q206" s="14"/>
      <c r="R206" s="177"/>
      <c r="S206" s="182" t="s">
        <v>71</v>
      </c>
      <c r="T206" s="14"/>
      <c r="U206" s="14"/>
      <c r="V206" s="169"/>
      <c r="W206" s="169"/>
      <c r="X206" s="14"/>
      <c r="Y206" s="14"/>
      <c r="Z206" s="14"/>
      <c r="AA206" s="14"/>
      <c r="AB206" s="14"/>
      <c r="AC206" s="177"/>
      <c r="AD206" s="182" t="s">
        <v>43</v>
      </c>
      <c r="AE206" s="14"/>
      <c r="AF206" s="14"/>
    </row>
    <row r="207" spans="1:32" s="12" customFormat="1" ht="9.75" customHeight="1" x14ac:dyDescent="0.15">
      <c r="A207" s="170"/>
      <c r="B207" s="171"/>
      <c r="C207" s="171"/>
      <c r="D207" s="171"/>
      <c r="E207" s="171"/>
      <c r="F207" s="171"/>
      <c r="G207" s="183"/>
      <c r="H207" s="184" t="s">
        <v>70</v>
      </c>
      <c r="I207" s="171"/>
      <c r="J207" s="170"/>
      <c r="K207" s="171"/>
      <c r="L207" s="170"/>
      <c r="M207" s="171"/>
      <c r="N207" s="171"/>
      <c r="O207" s="171"/>
      <c r="P207" s="171"/>
      <c r="Q207" s="171"/>
      <c r="R207" s="183"/>
      <c r="S207" s="184" t="s">
        <v>70</v>
      </c>
      <c r="T207" s="171"/>
      <c r="U207" s="171"/>
      <c r="V207" s="170"/>
      <c r="W207" s="170"/>
      <c r="X207" s="171"/>
      <c r="Y207" s="171"/>
      <c r="Z207" s="171"/>
      <c r="AA207" s="171"/>
      <c r="AB207" s="171"/>
      <c r="AC207" s="183"/>
      <c r="AD207" s="184" t="s">
        <v>45</v>
      </c>
      <c r="AE207" s="171"/>
      <c r="AF207" s="171"/>
    </row>
    <row r="208" spans="1:32" s="11" customFormat="1" ht="9.75" customHeight="1" x14ac:dyDescent="0.15">
      <c r="A208" s="14"/>
      <c r="B208" s="14"/>
      <c r="C208" s="14"/>
      <c r="D208" s="14"/>
      <c r="E208" s="14"/>
      <c r="F208" s="14"/>
      <c r="G208" s="177"/>
      <c r="H208" s="181"/>
      <c r="I208" s="14"/>
      <c r="J208" s="14"/>
      <c r="K208" s="14"/>
      <c r="L208" s="14"/>
      <c r="M208" s="14"/>
      <c r="N208" s="14"/>
      <c r="O208" s="14"/>
      <c r="P208" s="14"/>
      <c r="Q208" s="14"/>
      <c r="R208" s="177"/>
      <c r="S208" s="181"/>
      <c r="T208" s="14"/>
      <c r="U208" s="14"/>
      <c r="V208" s="14"/>
      <c r="W208" s="169"/>
      <c r="X208" s="14"/>
      <c r="Y208" s="14"/>
      <c r="Z208" s="14"/>
      <c r="AA208" s="14"/>
      <c r="AB208" s="14"/>
      <c r="AC208" s="177"/>
      <c r="AD208" s="181"/>
      <c r="AE208" s="14"/>
      <c r="AF208" s="14"/>
    </row>
    <row r="209" spans="1:32" s="11" customFormat="1" ht="9.75" customHeight="1" x14ac:dyDescent="0.15">
      <c r="A209" s="14"/>
      <c r="B209" s="14"/>
      <c r="C209" s="14"/>
      <c r="D209" s="14"/>
      <c r="E209" s="14"/>
      <c r="F209" s="14"/>
      <c r="G209" s="177"/>
      <c r="H209" s="181"/>
      <c r="I209" s="14"/>
      <c r="J209" s="14"/>
      <c r="K209" s="14"/>
      <c r="L209" s="14"/>
      <c r="M209" s="14"/>
      <c r="N209" s="14"/>
      <c r="O209" s="14"/>
      <c r="P209" s="14"/>
      <c r="Q209" s="14"/>
      <c r="R209" s="177"/>
      <c r="S209" s="181"/>
      <c r="T209" s="14"/>
      <c r="U209" s="14"/>
      <c r="V209" s="14"/>
      <c r="W209" s="169"/>
      <c r="X209" s="14"/>
      <c r="Y209" s="14"/>
      <c r="Z209" s="14"/>
      <c r="AA209" s="14"/>
      <c r="AB209" s="14"/>
      <c r="AC209" s="177"/>
      <c r="AD209" s="181"/>
      <c r="AE209" s="14"/>
      <c r="AF209" s="14"/>
    </row>
    <row r="210" spans="1:32" s="11" customFormat="1" ht="9.75" customHeight="1" x14ac:dyDescent="0.15">
      <c r="A210" s="14"/>
      <c r="B210" s="14"/>
      <c r="C210" s="14"/>
      <c r="D210" s="14"/>
      <c r="E210" s="14"/>
      <c r="F210" s="14"/>
      <c r="G210" s="177"/>
      <c r="H210" s="181"/>
      <c r="I210" s="14"/>
      <c r="J210" s="14"/>
      <c r="K210" s="14"/>
      <c r="L210" s="14"/>
      <c r="M210" s="14"/>
      <c r="N210" s="14"/>
      <c r="O210" s="14"/>
      <c r="P210" s="14"/>
      <c r="Q210" s="14"/>
      <c r="R210" s="177"/>
      <c r="S210" s="181"/>
      <c r="T210" s="14"/>
      <c r="U210" s="14"/>
      <c r="V210" s="14"/>
      <c r="W210" s="169"/>
      <c r="X210" s="14"/>
      <c r="Y210" s="14"/>
      <c r="Z210" s="14"/>
      <c r="AA210" s="14"/>
      <c r="AB210" s="14"/>
      <c r="AC210" s="177"/>
      <c r="AD210" s="181"/>
      <c r="AE210" s="14"/>
      <c r="AF210" s="14"/>
    </row>
    <row r="211" spans="1:32" s="10" customFormat="1" ht="13.5" customHeight="1" x14ac:dyDescent="0.15">
      <c r="A211" s="168"/>
      <c r="B211" s="168"/>
      <c r="C211" s="168"/>
      <c r="D211" s="168"/>
      <c r="E211" s="168"/>
      <c r="F211" s="168"/>
      <c r="G211" s="191"/>
      <c r="H211" s="192"/>
      <c r="I211" s="168"/>
      <c r="J211" s="168"/>
      <c r="K211" s="168"/>
      <c r="L211" s="168"/>
      <c r="M211" s="168"/>
      <c r="N211" s="168"/>
      <c r="O211" s="168"/>
      <c r="P211" s="168"/>
      <c r="Q211" s="168"/>
      <c r="R211" s="191"/>
      <c r="S211" s="192"/>
      <c r="T211" s="168"/>
      <c r="U211" s="168"/>
      <c r="V211" s="168"/>
      <c r="W211" s="167"/>
      <c r="X211" s="168"/>
      <c r="Y211" s="168"/>
      <c r="Z211" s="168"/>
      <c r="AA211" s="168"/>
      <c r="AB211" s="168"/>
      <c r="AC211" s="191"/>
      <c r="AD211" s="192"/>
      <c r="AE211" s="168"/>
      <c r="AF211" s="168"/>
    </row>
    <row r="212" spans="1:32" s="10" customFormat="1" ht="15.75" customHeight="1" x14ac:dyDescent="0.15">
      <c r="A212" s="231" t="s">
        <v>44</v>
      </c>
      <c r="B212" s="231"/>
      <c r="C212" s="231"/>
      <c r="D212" s="231"/>
      <c r="E212" s="231"/>
      <c r="F212" s="231"/>
      <c r="G212" s="231"/>
      <c r="H212" s="231"/>
      <c r="I212" s="231"/>
      <c r="J212" s="231"/>
      <c r="K212" s="168"/>
      <c r="L212" s="231" t="s">
        <v>44</v>
      </c>
      <c r="M212" s="231"/>
      <c r="N212" s="231"/>
      <c r="O212" s="231"/>
      <c r="P212" s="231"/>
      <c r="Q212" s="231"/>
      <c r="R212" s="231"/>
      <c r="S212" s="231"/>
      <c r="T212" s="231"/>
      <c r="U212" s="231"/>
      <c r="V212" s="167"/>
      <c r="W212" s="231" t="s">
        <v>44</v>
      </c>
      <c r="X212" s="231"/>
      <c r="Y212" s="231"/>
      <c r="Z212" s="231"/>
      <c r="AA212" s="231"/>
      <c r="AB212" s="231"/>
      <c r="AC212" s="231"/>
      <c r="AD212" s="231"/>
      <c r="AE212" s="231"/>
      <c r="AF212" s="231"/>
    </row>
    <row r="213" spans="1:32" s="11" customFormat="1" ht="11.25" customHeight="1" x14ac:dyDescent="0.15">
      <c r="A213" s="227" t="s">
        <v>46</v>
      </c>
      <c r="B213" s="227"/>
      <c r="C213" s="227"/>
      <c r="D213" s="227"/>
      <c r="E213" s="227"/>
      <c r="F213" s="227"/>
      <c r="G213" s="227"/>
      <c r="H213" s="227"/>
      <c r="I213" s="227"/>
      <c r="J213" s="227"/>
      <c r="K213" s="14"/>
      <c r="L213" s="227" t="s">
        <v>46</v>
      </c>
      <c r="M213" s="227"/>
      <c r="N213" s="227"/>
      <c r="O213" s="227"/>
      <c r="P213" s="227"/>
      <c r="Q213" s="227"/>
      <c r="R213" s="227"/>
      <c r="S213" s="227"/>
      <c r="T213" s="227"/>
      <c r="U213" s="227"/>
      <c r="V213" s="169"/>
      <c r="W213" s="227" t="s">
        <v>46</v>
      </c>
      <c r="X213" s="227"/>
      <c r="Y213" s="227"/>
      <c r="Z213" s="227"/>
      <c r="AA213" s="227"/>
      <c r="AB213" s="227"/>
      <c r="AC213" s="227"/>
      <c r="AD213" s="227"/>
      <c r="AE213" s="227"/>
      <c r="AF213" s="227"/>
    </row>
    <row r="214" spans="1:32" s="11" customFormat="1" ht="11.25" customHeight="1" x14ac:dyDescent="0.15">
      <c r="A214" s="226" t="s">
        <v>47</v>
      </c>
      <c r="B214" s="227"/>
      <c r="C214" s="227"/>
      <c r="D214" s="227"/>
      <c r="E214" s="227"/>
      <c r="F214" s="227"/>
      <c r="G214" s="227"/>
      <c r="H214" s="227"/>
      <c r="I214" s="227"/>
      <c r="J214" s="227"/>
      <c r="K214" s="14"/>
      <c r="L214" s="226" t="s">
        <v>47</v>
      </c>
      <c r="M214" s="227"/>
      <c r="N214" s="227"/>
      <c r="O214" s="227"/>
      <c r="P214" s="227"/>
      <c r="Q214" s="227"/>
      <c r="R214" s="227"/>
      <c r="S214" s="227"/>
      <c r="T214" s="227"/>
      <c r="U214" s="227"/>
      <c r="V214" s="169"/>
      <c r="W214" s="226" t="s">
        <v>47</v>
      </c>
      <c r="X214" s="227"/>
      <c r="Y214" s="227"/>
      <c r="Z214" s="227"/>
      <c r="AA214" s="227"/>
      <c r="AB214" s="227"/>
      <c r="AC214" s="227"/>
      <c r="AD214" s="227"/>
      <c r="AE214" s="227"/>
      <c r="AF214" s="227"/>
    </row>
    <row r="215" spans="1:32" s="12" customFormat="1" ht="8.25" customHeight="1" x14ac:dyDescent="0.15">
      <c r="A215" s="170"/>
      <c r="B215" s="171"/>
      <c r="C215" s="171"/>
      <c r="D215" s="171"/>
      <c r="E215" s="171"/>
      <c r="F215" s="171"/>
      <c r="G215" s="183"/>
      <c r="H215" s="184"/>
      <c r="I215" s="171"/>
      <c r="J215" s="170"/>
      <c r="K215" s="171"/>
      <c r="L215" s="170"/>
      <c r="M215" s="171"/>
      <c r="N215" s="171"/>
      <c r="O215" s="171"/>
      <c r="P215" s="171"/>
      <c r="Q215" s="171"/>
      <c r="R215" s="183"/>
      <c r="S215" s="184"/>
      <c r="T215" s="171"/>
      <c r="U215" s="171"/>
      <c r="V215" s="170"/>
      <c r="W215" s="170"/>
      <c r="X215" s="171"/>
      <c r="Y215" s="171"/>
      <c r="Z215" s="171"/>
      <c r="AA215" s="171"/>
      <c r="AB215" s="171"/>
      <c r="AC215" s="183"/>
      <c r="AD215" s="184"/>
      <c r="AE215" s="171"/>
      <c r="AF215" s="171"/>
    </row>
    <row r="216" spans="1:32" s="11" customFormat="1" ht="11.25" customHeight="1" x14ac:dyDescent="0.15">
      <c r="A216" s="169"/>
      <c r="B216" s="14" t="s">
        <v>18</v>
      </c>
      <c r="C216" s="14"/>
      <c r="D216" s="14"/>
      <c r="E216" s="14" t="s">
        <v>13</v>
      </c>
      <c r="F216" s="224" t="str">
        <f>F185</f>
        <v>NOP 2018</v>
      </c>
      <c r="G216" s="224"/>
      <c r="H216" s="224"/>
      <c r="I216" s="14"/>
      <c r="J216" s="169"/>
      <c r="K216" s="14"/>
      <c r="L216" s="169"/>
      <c r="M216" s="14" t="s">
        <v>18</v>
      </c>
      <c r="N216" s="14"/>
      <c r="O216" s="14"/>
      <c r="P216" s="14" t="s">
        <v>13</v>
      </c>
      <c r="Q216" s="224" t="str">
        <f>Q185</f>
        <v>NOP 2018</v>
      </c>
      <c r="R216" s="224"/>
      <c r="S216" s="224"/>
      <c r="T216" s="14"/>
      <c r="U216" s="14"/>
      <c r="V216" s="169"/>
      <c r="W216" s="169"/>
      <c r="X216" s="14" t="s">
        <v>18</v>
      </c>
      <c r="Y216" s="14"/>
      <c r="Z216" s="14"/>
      <c r="AA216" s="14" t="s">
        <v>13</v>
      </c>
      <c r="AB216" s="224" t="str">
        <f>AB185</f>
        <v>NOP</v>
      </c>
      <c r="AC216" s="224"/>
      <c r="AD216" s="224"/>
      <c r="AE216" s="14"/>
      <c r="AF216" s="14"/>
    </row>
    <row r="217" spans="1:32" s="11" customFormat="1" ht="11.25" customHeight="1" x14ac:dyDescent="0.15">
      <c r="A217" s="169"/>
      <c r="B217" s="14" t="s">
        <v>19</v>
      </c>
      <c r="C217" s="14"/>
      <c r="D217" s="14"/>
      <c r="E217" s="14" t="s">
        <v>13</v>
      </c>
      <c r="F217" s="176" t="str">
        <f>'POTONGAN GAJI'!B13</f>
        <v>SLAMET, S.Sos</v>
      </c>
      <c r="G217" s="177"/>
      <c r="H217" s="177"/>
      <c r="I217" s="14"/>
      <c r="J217" s="169"/>
      <c r="K217" s="14"/>
      <c r="L217" s="169"/>
      <c r="M217" s="14" t="s">
        <v>19</v>
      </c>
      <c r="N217" s="14"/>
      <c r="O217" s="14"/>
      <c r="P217" s="14" t="s">
        <v>13</v>
      </c>
      <c r="Q217" s="176" t="str">
        <f>'POTONGAN GAJI'!B22</f>
        <v>JOKO PURNOMO</v>
      </c>
      <c r="R217" s="177"/>
      <c r="S217" s="177"/>
      <c r="T217" s="14"/>
      <c r="U217" s="14"/>
      <c r="V217" s="169"/>
      <c r="W217" s="169"/>
      <c r="X217" s="14" t="s">
        <v>19</v>
      </c>
      <c r="Y217" s="14"/>
      <c r="Z217" s="14"/>
      <c r="AA217" s="14" t="s">
        <v>13</v>
      </c>
      <c r="AB217" s="176">
        <f>'POTONGAN GAJI'!AB86</f>
        <v>0</v>
      </c>
      <c r="AC217" s="177"/>
      <c r="AD217" s="177"/>
      <c r="AE217" s="14"/>
      <c r="AF217" s="14"/>
    </row>
    <row r="218" spans="1:32" s="11" customFormat="1" ht="11.25" customHeight="1" x14ac:dyDescent="0.15">
      <c r="A218" s="169"/>
      <c r="B218" s="14" t="s">
        <v>20</v>
      </c>
      <c r="C218" s="14"/>
      <c r="D218" s="14"/>
      <c r="E218" s="14" t="s">
        <v>13</v>
      </c>
      <c r="F218" s="14" t="s">
        <v>14</v>
      </c>
      <c r="G218" s="225">
        <f>'POTONGAN GAJI'!D13</f>
        <v>3915000</v>
      </c>
      <c r="H218" s="225"/>
      <c r="I218" s="178"/>
      <c r="J218" s="169"/>
      <c r="K218" s="14"/>
      <c r="L218" s="169"/>
      <c r="M218" s="14" t="s">
        <v>20</v>
      </c>
      <c r="N218" s="14"/>
      <c r="O218" s="14"/>
      <c r="P218" s="14" t="s">
        <v>13</v>
      </c>
      <c r="Q218" s="14" t="s">
        <v>14</v>
      </c>
      <c r="R218" s="225">
        <f>'POTONGAN GAJI'!D22</f>
        <v>3054000</v>
      </c>
      <c r="S218" s="225"/>
      <c r="T218" s="178"/>
      <c r="U218" s="14"/>
      <c r="V218" s="169"/>
      <c r="W218" s="169"/>
      <c r="X218" s="14" t="s">
        <v>20</v>
      </c>
      <c r="Y218" s="14"/>
      <c r="Z218" s="14"/>
      <c r="AA218" s="14" t="s">
        <v>13</v>
      </c>
      <c r="AB218" s="14" t="s">
        <v>14</v>
      </c>
      <c r="AC218" s="225">
        <f>'POTONGAN GAJI'!AD124</f>
        <v>0</v>
      </c>
      <c r="AD218" s="225"/>
      <c r="AE218" s="178"/>
      <c r="AF218" s="14"/>
    </row>
    <row r="219" spans="1:32" s="11" customFormat="1" ht="11.25" customHeight="1" x14ac:dyDescent="0.15">
      <c r="A219" s="169"/>
      <c r="B219" s="14" t="s">
        <v>21</v>
      </c>
      <c r="C219" s="14"/>
      <c r="D219" s="14"/>
      <c r="E219" s="14"/>
      <c r="F219" s="14"/>
      <c r="G219" s="177"/>
      <c r="H219" s="177"/>
      <c r="I219" s="14"/>
      <c r="J219" s="169"/>
      <c r="K219" s="14"/>
      <c r="L219" s="169"/>
      <c r="M219" s="14" t="s">
        <v>21</v>
      </c>
      <c r="N219" s="14"/>
      <c r="O219" s="14"/>
      <c r="P219" s="14"/>
      <c r="Q219" s="14"/>
      <c r="R219" s="177"/>
      <c r="S219" s="177"/>
      <c r="T219" s="14"/>
      <c r="U219" s="14"/>
      <c r="V219" s="169"/>
      <c r="W219" s="169"/>
      <c r="X219" s="14" t="s">
        <v>21</v>
      </c>
      <c r="Y219" s="14"/>
      <c r="Z219" s="14"/>
      <c r="AA219" s="14"/>
      <c r="AB219" s="14"/>
      <c r="AC219" s="177"/>
      <c r="AD219" s="177"/>
      <c r="AE219" s="14"/>
      <c r="AF219" s="14"/>
    </row>
    <row r="220" spans="1:32" s="11" customFormat="1" ht="11.25" customHeight="1" x14ac:dyDescent="0.15">
      <c r="A220" s="169"/>
      <c r="B220" s="14"/>
      <c r="C220" s="14"/>
      <c r="D220" s="14"/>
      <c r="E220" s="14"/>
      <c r="F220" s="14"/>
      <c r="G220" s="177"/>
      <c r="H220" s="177"/>
      <c r="I220" s="14"/>
      <c r="J220" s="169"/>
      <c r="K220" s="14"/>
      <c r="L220" s="169"/>
      <c r="M220" s="14"/>
      <c r="N220" s="14"/>
      <c r="O220" s="14"/>
      <c r="P220" s="14"/>
      <c r="Q220" s="14"/>
      <c r="R220" s="177"/>
      <c r="S220" s="177"/>
      <c r="T220" s="14"/>
      <c r="U220" s="14"/>
      <c r="V220" s="169"/>
      <c r="W220" s="169"/>
      <c r="X220" s="14"/>
      <c r="Y220" s="14"/>
      <c r="Z220" s="14"/>
      <c r="AA220" s="14"/>
      <c r="AB220" s="14"/>
      <c r="AC220" s="177"/>
      <c r="AD220" s="177"/>
      <c r="AE220" s="14"/>
      <c r="AF220" s="14"/>
    </row>
    <row r="221" spans="1:32" s="11" customFormat="1" ht="11.25" customHeight="1" x14ac:dyDescent="0.15">
      <c r="A221" s="169"/>
      <c r="B221" s="14"/>
      <c r="C221" s="179" t="s">
        <v>12</v>
      </c>
      <c r="D221" s="14" t="s">
        <v>22</v>
      </c>
      <c r="E221" s="14" t="s">
        <v>13</v>
      </c>
      <c r="F221" s="14" t="s">
        <v>14</v>
      </c>
      <c r="G221" s="225">
        <f>'POTONGAN GAJI'!L13</f>
        <v>0</v>
      </c>
      <c r="H221" s="225"/>
      <c r="I221" s="179"/>
      <c r="J221" s="169"/>
      <c r="K221" s="14"/>
      <c r="L221" s="169"/>
      <c r="M221" s="14"/>
      <c r="N221" s="179" t="s">
        <v>12</v>
      </c>
      <c r="O221" s="14" t="s">
        <v>22</v>
      </c>
      <c r="P221" s="14" t="s">
        <v>13</v>
      </c>
      <c r="Q221" s="14" t="s">
        <v>14</v>
      </c>
      <c r="R221" s="225">
        <f>'POTONGAN GAJI'!L22</f>
        <v>0</v>
      </c>
      <c r="S221" s="225"/>
      <c r="T221" s="179"/>
      <c r="U221" s="14"/>
      <c r="V221" s="169"/>
      <c r="W221" s="169"/>
      <c r="X221" s="14"/>
      <c r="Y221" s="179" t="s">
        <v>12</v>
      </c>
      <c r="Z221" s="14" t="s">
        <v>22</v>
      </c>
      <c r="AA221" s="14" t="s">
        <v>13</v>
      </c>
      <c r="AB221" s="14" t="s">
        <v>14</v>
      </c>
      <c r="AC221" s="225">
        <f>'POTONGAN GAJI'!AL124</f>
        <v>0</v>
      </c>
      <c r="AD221" s="225"/>
      <c r="AE221" s="179"/>
      <c r="AF221" s="14"/>
    </row>
    <row r="222" spans="1:32" s="11" customFormat="1" ht="11.25" customHeight="1" x14ac:dyDescent="0.15">
      <c r="A222" s="169"/>
      <c r="B222" s="14"/>
      <c r="C222" s="179" t="s">
        <v>15</v>
      </c>
      <c r="D222" s="14" t="s">
        <v>23</v>
      </c>
      <c r="E222" s="14" t="s">
        <v>13</v>
      </c>
      <c r="F222" s="14" t="s">
        <v>14</v>
      </c>
      <c r="G222" s="225">
        <f>'POTONGAN GAJI'!J13</f>
        <v>2000</v>
      </c>
      <c r="H222" s="225"/>
      <c r="I222" s="14"/>
      <c r="J222" s="169"/>
      <c r="K222" s="14"/>
      <c r="L222" s="169"/>
      <c r="M222" s="14"/>
      <c r="N222" s="179" t="s">
        <v>15</v>
      </c>
      <c r="O222" s="14" t="s">
        <v>23</v>
      </c>
      <c r="P222" s="14" t="s">
        <v>13</v>
      </c>
      <c r="Q222" s="14" t="s">
        <v>14</v>
      </c>
      <c r="R222" s="225">
        <f>'POTONGAN GAJI'!J22</f>
        <v>2000</v>
      </c>
      <c r="S222" s="225"/>
      <c r="T222" s="14"/>
      <c r="U222" s="14"/>
      <c r="V222" s="169"/>
      <c r="W222" s="169"/>
      <c r="X222" s="14"/>
      <c r="Y222" s="179" t="s">
        <v>15</v>
      </c>
      <c r="Z222" s="14" t="s">
        <v>23</v>
      </c>
      <c r="AA222" s="14" t="s">
        <v>13</v>
      </c>
      <c r="AB222" s="14" t="s">
        <v>14</v>
      </c>
      <c r="AC222" s="225">
        <f>'POTONGAN GAJI'!AJ124</f>
        <v>0</v>
      </c>
      <c r="AD222" s="225"/>
      <c r="AE222" s="14"/>
      <c r="AF222" s="14"/>
    </row>
    <row r="223" spans="1:32" s="11" customFormat="1" ht="11.25" customHeight="1" x14ac:dyDescent="0.15">
      <c r="A223" s="169"/>
      <c r="B223" s="14"/>
      <c r="C223" s="179" t="s">
        <v>16</v>
      </c>
      <c r="D223" s="180">
        <f>D12</f>
        <v>0</v>
      </c>
      <c r="E223" s="14" t="s">
        <v>13</v>
      </c>
      <c r="F223" s="14" t="s">
        <v>14</v>
      </c>
      <c r="G223" s="225">
        <f>'POTONGAN GAJI'!I13</f>
        <v>0</v>
      </c>
      <c r="H223" s="225"/>
      <c r="I223" s="14"/>
      <c r="J223" s="169"/>
      <c r="K223" s="14"/>
      <c r="L223" s="169"/>
      <c r="M223" s="14"/>
      <c r="N223" s="179" t="s">
        <v>16</v>
      </c>
      <c r="O223" s="180">
        <f>D12</f>
        <v>0</v>
      </c>
      <c r="P223" s="14" t="s">
        <v>13</v>
      </c>
      <c r="Q223" s="14" t="s">
        <v>14</v>
      </c>
      <c r="R223" s="225">
        <f>'POTONGAN GAJI'!I22</f>
        <v>0</v>
      </c>
      <c r="S223" s="225"/>
      <c r="T223" s="14"/>
      <c r="U223" s="14"/>
      <c r="V223" s="169"/>
      <c r="W223" s="169"/>
      <c r="X223" s="14"/>
      <c r="Y223" s="179" t="s">
        <v>16</v>
      </c>
      <c r="Z223" s="180">
        <f>D12</f>
        <v>0</v>
      </c>
      <c r="AA223" s="14" t="s">
        <v>13</v>
      </c>
      <c r="AB223" s="14" t="s">
        <v>14</v>
      </c>
      <c r="AC223" s="225">
        <f>'POTONGAN GAJI'!AI124</f>
        <v>0</v>
      </c>
      <c r="AD223" s="225"/>
      <c r="AE223" s="14"/>
      <c r="AF223" s="14"/>
    </row>
    <row r="224" spans="1:32" s="11" customFormat="1" ht="11.25" customHeight="1" x14ac:dyDescent="0.15">
      <c r="A224" s="169"/>
      <c r="B224" s="14"/>
      <c r="C224" s="179" t="s">
        <v>17</v>
      </c>
      <c r="D224" s="14" t="s">
        <v>24</v>
      </c>
      <c r="E224" s="14" t="s">
        <v>13</v>
      </c>
      <c r="F224" s="14" t="s">
        <v>14</v>
      </c>
      <c r="G224" s="225">
        <f>'POTONGAN GAJI'!K13</f>
        <v>3000</v>
      </c>
      <c r="H224" s="225"/>
      <c r="I224" s="14"/>
      <c r="J224" s="169"/>
      <c r="K224" s="14"/>
      <c r="L224" s="169"/>
      <c r="M224" s="14"/>
      <c r="N224" s="179" t="s">
        <v>17</v>
      </c>
      <c r="O224" s="14" t="s">
        <v>24</v>
      </c>
      <c r="P224" s="14" t="s">
        <v>13</v>
      </c>
      <c r="Q224" s="14" t="s">
        <v>14</v>
      </c>
      <c r="R224" s="225">
        <f>'POTONGAN GAJI'!K22</f>
        <v>3000</v>
      </c>
      <c r="S224" s="225"/>
      <c r="T224" s="14"/>
      <c r="U224" s="14"/>
      <c r="V224" s="169"/>
      <c r="W224" s="169"/>
      <c r="X224" s="14"/>
      <c r="Y224" s="179" t="s">
        <v>17</v>
      </c>
      <c r="Z224" s="14" t="s">
        <v>24</v>
      </c>
      <c r="AA224" s="14" t="s">
        <v>13</v>
      </c>
      <c r="AB224" s="14" t="s">
        <v>14</v>
      </c>
      <c r="AC224" s="225">
        <f>'POTONGAN GAJI'!AK124</f>
        <v>0</v>
      </c>
      <c r="AD224" s="225"/>
      <c r="AE224" s="14"/>
      <c r="AF224" s="14"/>
    </row>
    <row r="225" spans="1:32" s="11" customFormat="1" ht="11.25" customHeight="1" x14ac:dyDescent="0.15">
      <c r="A225" s="169"/>
      <c r="B225" s="14"/>
      <c r="C225" s="179" t="s">
        <v>25</v>
      </c>
      <c r="D225" s="14" t="s">
        <v>33</v>
      </c>
      <c r="E225" s="14" t="s">
        <v>13</v>
      </c>
      <c r="F225" s="14" t="s">
        <v>14</v>
      </c>
      <c r="G225" s="225">
        <f>'POTONGAN GAJI'!G13</f>
        <v>0</v>
      </c>
      <c r="H225" s="225"/>
      <c r="I225" s="14"/>
      <c r="J225" s="169"/>
      <c r="K225" s="14"/>
      <c r="L225" s="169"/>
      <c r="M225" s="14"/>
      <c r="N225" s="179" t="s">
        <v>25</v>
      </c>
      <c r="O225" s="14" t="s">
        <v>33</v>
      </c>
      <c r="P225" s="14" t="s">
        <v>13</v>
      </c>
      <c r="Q225" s="14" t="s">
        <v>14</v>
      </c>
      <c r="R225" s="225">
        <f>'POTONGAN GAJI'!G22</f>
        <v>0</v>
      </c>
      <c r="S225" s="225"/>
      <c r="T225" s="14"/>
      <c r="U225" s="14"/>
      <c r="V225" s="169"/>
      <c r="W225" s="169"/>
      <c r="X225" s="14"/>
      <c r="Y225" s="179" t="s">
        <v>25</v>
      </c>
      <c r="Z225" s="14" t="s">
        <v>33</v>
      </c>
      <c r="AA225" s="14" t="s">
        <v>13</v>
      </c>
      <c r="AB225" s="14" t="s">
        <v>14</v>
      </c>
      <c r="AC225" s="225">
        <f>'POTONGAN GAJI'!AG124</f>
        <v>0</v>
      </c>
      <c r="AD225" s="225"/>
      <c r="AE225" s="14"/>
      <c r="AF225" s="14"/>
    </row>
    <row r="226" spans="1:32" s="11" customFormat="1" ht="11.25" customHeight="1" x14ac:dyDescent="0.15">
      <c r="A226" s="169"/>
      <c r="B226" s="14"/>
      <c r="C226" s="179" t="s">
        <v>26</v>
      </c>
      <c r="D226" s="14"/>
      <c r="E226" s="14"/>
      <c r="F226" s="14"/>
      <c r="G226" s="225"/>
      <c r="H226" s="225"/>
      <c r="I226" s="14"/>
      <c r="J226" s="169"/>
      <c r="K226" s="14"/>
      <c r="L226" s="169"/>
      <c r="M226" s="14"/>
      <c r="N226" s="179" t="s">
        <v>26</v>
      </c>
      <c r="O226" s="14"/>
      <c r="P226" s="14"/>
      <c r="Q226" s="14"/>
      <c r="R226" s="225"/>
      <c r="S226" s="225"/>
      <c r="T226" s="14"/>
      <c r="U226" s="14"/>
      <c r="V226" s="169"/>
      <c r="W226" s="169"/>
      <c r="X226" s="14"/>
      <c r="Y226" s="179" t="s">
        <v>26</v>
      </c>
      <c r="Z226" s="14"/>
      <c r="AA226" s="14"/>
      <c r="AB226" s="14"/>
      <c r="AC226" s="225"/>
      <c r="AD226" s="225"/>
      <c r="AE226" s="14"/>
      <c r="AF226" s="14"/>
    </row>
    <row r="227" spans="1:32" s="11" customFormat="1" ht="11.25" customHeight="1" x14ac:dyDescent="0.15">
      <c r="A227" s="169"/>
      <c r="B227" s="14"/>
      <c r="C227" s="179" t="s">
        <v>27</v>
      </c>
      <c r="D227" s="14" t="s">
        <v>32</v>
      </c>
      <c r="E227" s="14" t="s">
        <v>13</v>
      </c>
      <c r="F227" s="14" t="s">
        <v>14</v>
      </c>
      <c r="G227" s="225">
        <f>'POTONGAN GAJI'!H13</f>
        <v>431500</v>
      </c>
      <c r="H227" s="225"/>
      <c r="I227" s="14"/>
      <c r="J227" s="169"/>
      <c r="K227" s="14"/>
      <c r="L227" s="169"/>
      <c r="M227" s="14"/>
      <c r="N227" s="179" t="s">
        <v>27</v>
      </c>
      <c r="O227" s="14" t="s">
        <v>32</v>
      </c>
      <c r="P227" s="14" t="s">
        <v>13</v>
      </c>
      <c r="Q227" s="14" t="s">
        <v>14</v>
      </c>
      <c r="R227" s="225">
        <f>'POTONGAN GAJI'!H22</f>
        <v>0</v>
      </c>
      <c r="S227" s="225"/>
      <c r="T227" s="14"/>
      <c r="U227" s="14"/>
      <c r="V227" s="169"/>
      <c r="W227" s="169"/>
      <c r="X227" s="14"/>
      <c r="Y227" s="179" t="s">
        <v>27</v>
      </c>
      <c r="Z227" s="14" t="s">
        <v>32</v>
      </c>
      <c r="AA227" s="14" t="s">
        <v>13</v>
      </c>
      <c r="AB227" s="14" t="s">
        <v>14</v>
      </c>
      <c r="AC227" s="225">
        <f>'POTONGAN GAJI'!AH124</f>
        <v>0</v>
      </c>
      <c r="AD227" s="225"/>
      <c r="AE227" s="14"/>
      <c r="AF227" s="14"/>
    </row>
    <row r="228" spans="1:32" s="11" customFormat="1" ht="11.25" customHeight="1" x14ac:dyDescent="0.15">
      <c r="A228" s="169"/>
      <c r="B228" s="14"/>
      <c r="C228" s="179" t="s">
        <v>28</v>
      </c>
      <c r="D228" s="14" t="s">
        <v>4</v>
      </c>
      <c r="E228" s="14" t="s">
        <v>13</v>
      </c>
      <c r="F228" s="14" t="s">
        <v>14</v>
      </c>
      <c r="G228" s="225">
        <f>'POTONGAN GAJI'!E13</f>
        <v>1970901.73</v>
      </c>
      <c r="H228" s="225"/>
      <c r="I228" s="14"/>
      <c r="J228" s="169"/>
      <c r="K228" s="14"/>
      <c r="L228" s="169"/>
      <c r="M228" s="14"/>
      <c r="N228" s="179" t="s">
        <v>28</v>
      </c>
      <c r="O228" s="14" t="s">
        <v>4</v>
      </c>
      <c r="P228" s="14" t="s">
        <v>13</v>
      </c>
      <c r="Q228" s="14" t="s">
        <v>14</v>
      </c>
      <c r="R228" s="225">
        <f>'POTONGAN GAJI'!E22</f>
        <v>1248012.05</v>
      </c>
      <c r="S228" s="225"/>
      <c r="T228" s="14"/>
      <c r="U228" s="14"/>
      <c r="V228" s="169"/>
      <c r="W228" s="169"/>
      <c r="X228" s="14"/>
      <c r="Y228" s="179" t="s">
        <v>28</v>
      </c>
      <c r="Z228" s="14" t="s">
        <v>4</v>
      </c>
      <c r="AA228" s="14" t="s">
        <v>13</v>
      </c>
      <c r="AB228" s="14" t="s">
        <v>14</v>
      </c>
      <c r="AC228" s="225">
        <f>'POTONGAN GAJI'!AE124</f>
        <v>0</v>
      </c>
      <c r="AD228" s="225"/>
      <c r="AE228" s="14"/>
      <c r="AF228" s="14"/>
    </row>
    <row r="229" spans="1:32" s="11" customFormat="1" ht="11.25" customHeight="1" x14ac:dyDescent="0.15">
      <c r="A229" s="169"/>
      <c r="B229" s="14"/>
      <c r="C229" s="179" t="s">
        <v>29</v>
      </c>
      <c r="D229" s="14" t="s">
        <v>5</v>
      </c>
      <c r="E229" s="14" t="s">
        <v>13</v>
      </c>
      <c r="F229" s="14" t="s">
        <v>14</v>
      </c>
      <c r="G229" s="225">
        <f>'POTONGAN GAJI'!F13</f>
        <v>0</v>
      </c>
      <c r="H229" s="225"/>
      <c r="I229" s="14"/>
      <c r="J229" s="169"/>
      <c r="K229" s="14"/>
      <c r="L229" s="169"/>
      <c r="M229" s="14"/>
      <c r="N229" s="179" t="s">
        <v>29</v>
      </c>
      <c r="O229" s="14" t="s">
        <v>5</v>
      </c>
      <c r="P229" s="14" t="s">
        <v>13</v>
      </c>
      <c r="Q229" s="14" t="s">
        <v>14</v>
      </c>
      <c r="R229" s="225">
        <f>'POTONGAN GAJI'!F22</f>
        <v>0</v>
      </c>
      <c r="S229" s="225"/>
      <c r="T229" s="14"/>
      <c r="U229" s="14"/>
      <c r="V229" s="169"/>
      <c r="W229" s="169"/>
      <c r="X229" s="14"/>
      <c r="Y229" s="179" t="s">
        <v>29</v>
      </c>
      <c r="Z229" s="14" t="s">
        <v>5</v>
      </c>
      <c r="AA229" s="14" t="s">
        <v>13</v>
      </c>
      <c r="AB229" s="14" t="s">
        <v>14</v>
      </c>
      <c r="AC229" s="225">
        <f>'POTONGAN GAJI'!AF124</f>
        <v>0</v>
      </c>
      <c r="AD229" s="225"/>
      <c r="AE229" s="14"/>
      <c r="AF229" s="14"/>
    </row>
    <row r="230" spans="1:32" s="11" customFormat="1" ht="11.25" customHeight="1" x14ac:dyDescent="0.15">
      <c r="A230" s="169"/>
      <c r="B230" s="14"/>
      <c r="C230" s="179" t="s">
        <v>31</v>
      </c>
      <c r="D230" s="14" t="s">
        <v>34</v>
      </c>
      <c r="E230" s="14" t="s">
        <v>13</v>
      </c>
      <c r="F230" s="14" t="s">
        <v>14</v>
      </c>
      <c r="G230" s="225">
        <f>'POTONGAN GAJI'!N13</f>
        <v>0</v>
      </c>
      <c r="H230" s="225"/>
      <c r="I230" s="14"/>
      <c r="J230" s="169"/>
      <c r="K230" s="14"/>
      <c r="L230" s="169"/>
      <c r="M230" s="14"/>
      <c r="N230" s="179" t="s">
        <v>31</v>
      </c>
      <c r="O230" s="14" t="s">
        <v>34</v>
      </c>
      <c r="P230" s="14" t="s">
        <v>13</v>
      </c>
      <c r="Q230" s="14" t="s">
        <v>14</v>
      </c>
      <c r="R230" s="225">
        <f>'POTONGAN GAJI'!N22</f>
        <v>0</v>
      </c>
      <c r="S230" s="225"/>
      <c r="T230" s="14"/>
      <c r="U230" s="14"/>
      <c r="V230" s="169"/>
      <c r="W230" s="169"/>
      <c r="X230" s="14"/>
      <c r="Y230" s="179" t="s">
        <v>31</v>
      </c>
      <c r="Z230" s="14" t="s">
        <v>34</v>
      </c>
      <c r="AA230" s="14" t="s">
        <v>13</v>
      </c>
      <c r="AB230" s="14" t="s">
        <v>14</v>
      </c>
      <c r="AC230" s="225">
        <f>'POTONGAN GAJI'!AM124</f>
        <v>0</v>
      </c>
      <c r="AD230" s="225"/>
      <c r="AE230" s="14"/>
      <c r="AF230" s="14"/>
    </row>
    <row r="231" spans="1:32" s="11" customFormat="1" ht="11.25" customHeight="1" x14ac:dyDescent="0.15">
      <c r="A231" s="169"/>
      <c r="B231" s="14"/>
      <c r="C231" s="14"/>
      <c r="D231" s="14"/>
      <c r="E231" s="14"/>
      <c r="F231" s="14"/>
      <c r="G231" s="177"/>
      <c r="H231" s="177"/>
      <c r="I231" s="14"/>
      <c r="J231" s="169"/>
      <c r="K231" s="14"/>
      <c r="L231" s="169"/>
      <c r="M231" s="14"/>
      <c r="N231" s="14"/>
      <c r="O231" s="14"/>
      <c r="P231" s="14"/>
      <c r="Q231" s="14"/>
      <c r="R231" s="177"/>
      <c r="S231" s="177"/>
      <c r="T231" s="14"/>
      <c r="U231" s="14"/>
      <c r="V231" s="169"/>
      <c r="W231" s="169"/>
      <c r="X231" s="14"/>
      <c r="Y231" s="14"/>
      <c r="Z231" s="14"/>
      <c r="AA231" s="14"/>
      <c r="AB231" s="14"/>
      <c r="AC231" s="177"/>
      <c r="AD231" s="177"/>
      <c r="AE231" s="14"/>
      <c r="AF231" s="14"/>
    </row>
    <row r="232" spans="1:32" s="11" customFormat="1" ht="11.25" customHeight="1" x14ac:dyDescent="0.15">
      <c r="A232" s="169"/>
      <c r="B232" s="14"/>
      <c r="C232" s="14" t="s">
        <v>9</v>
      </c>
      <c r="D232" s="14"/>
      <c r="E232" s="14" t="s">
        <v>13</v>
      </c>
      <c r="F232" s="14" t="s">
        <v>14</v>
      </c>
      <c r="G232" s="225">
        <f>SUM(G221:G230)</f>
        <v>2407401.73</v>
      </c>
      <c r="H232" s="225"/>
      <c r="I232" s="14"/>
      <c r="J232" s="169"/>
      <c r="K232" s="14"/>
      <c r="L232" s="169"/>
      <c r="M232" s="14"/>
      <c r="N232" s="14" t="s">
        <v>9</v>
      </c>
      <c r="O232" s="14"/>
      <c r="P232" s="14" t="s">
        <v>13</v>
      </c>
      <c r="Q232" s="14" t="s">
        <v>14</v>
      </c>
      <c r="R232" s="225">
        <f>SUM(R221:R230)</f>
        <v>1253012.05</v>
      </c>
      <c r="S232" s="225"/>
      <c r="T232" s="14"/>
      <c r="U232" s="14"/>
      <c r="V232" s="169"/>
      <c r="W232" s="169"/>
      <c r="X232" s="14"/>
      <c r="Y232" s="14" t="s">
        <v>9</v>
      </c>
      <c r="Z232" s="14"/>
      <c r="AA232" s="14" t="s">
        <v>13</v>
      </c>
      <c r="AB232" s="14" t="s">
        <v>14</v>
      </c>
      <c r="AC232" s="225">
        <f>SUM(AC221:AC230)</f>
        <v>0</v>
      </c>
      <c r="AD232" s="225"/>
      <c r="AE232" s="14"/>
      <c r="AF232" s="14"/>
    </row>
    <row r="233" spans="1:32" s="11" customFormat="1" ht="11.25" customHeight="1" x14ac:dyDescent="0.15">
      <c r="A233" s="169"/>
      <c r="B233" s="14"/>
      <c r="C233" s="176" t="s">
        <v>10</v>
      </c>
      <c r="D233" s="14"/>
      <c r="E233" s="14" t="s">
        <v>13</v>
      </c>
      <c r="F233" s="14" t="s">
        <v>14</v>
      </c>
      <c r="G233" s="225">
        <f>G218-G232</f>
        <v>1507598.27</v>
      </c>
      <c r="H233" s="225"/>
      <c r="I233" s="14"/>
      <c r="J233" s="169"/>
      <c r="K233" s="14"/>
      <c r="L233" s="169"/>
      <c r="M233" s="14"/>
      <c r="N233" s="176" t="s">
        <v>10</v>
      </c>
      <c r="O233" s="14"/>
      <c r="P233" s="14" t="s">
        <v>13</v>
      </c>
      <c r="Q233" s="14" t="s">
        <v>14</v>
      </c>
      <c r="R233" s="225">
        <f>R218-R232</f>
        <v>1800987.95</v>
      </c>
      <c r="S233" s="225"/>
      <c r="T233" s="14"/>
      <c r="U233" s="14"/>
      <c r="V233" s="169"/>
      <c r="W233" s="169"/>
      <c r="X233" s="14"/>
      <c r="Y233" s="176" t="s">
        <v>10</v>
      </c>
      <c r="Z233" s="14"/>
      <c r="AA233" s="14" t="s">
        <v>13</v>
      </c>
      <c r="AB233" s="14" t="s">
        <v>14</v>
      </c>
      <c r="AC233" s="225">
        <f>AC218-AC232</f>
        <v>0</v>
      </c>
      <c r="AD233" s="225"/>
      <c r="AE233" s="14"/>
      <c r="AF233" s="14"/>
    </row>
    <row r="234" spans="1:32" s="11" customFormat="1" ht="9" customHeight="1" x14ac:dyDescent="0.15">
      <c r="A234" s="169"/>
      <c r="B234" s="14"/>
      <c r="C234" s="14"/>
      <c r="D234" s="14"/>
      <c r="E234" s="14"/>
      <c r="F234" s="14"/>
      <c r="G234" s="177"/>
      <c r="H234" s="177"/>
      <c r="I234" s="14"/>
      <c r="J234" s="169"/>
      <c r="K234" s="14"/>
      <c r="L234" s="169"/>
      <c r="M234" s="14"/>
      <c r="N234" s="14"/>
      <c r="O234" s="14"/>
      <c r="P234" s="14"/>
      <c r="Q234" s="14"/>
      <c r="R234" s="177"/>
      <c r="S234" s="177"/>
      <c r="T234" s="14"/>
      <c r="U234" s="14"/>
      <c r="V234" s="169"/>
      <c r="W234" s="169"/>
      <c r="X234" s="14"/>
      <c r="Y234" s="14"/>
      <c r="Z234" s="14"/>
      <c r="AA234" s="14"/>
      <c r="AB234" s="14"/>
      <c r="AC234" s="177"/>
      <c r="AD234" s="177"/>
      <c r="AE234" s="14"/>
      <c r="AF234" s="14"/>
    </row>
    <row r="235" spans="1:32" s="11" customFormat="1" ht="9" customHeight="1" x14ac:dyDescent="0.15">
      <c r="A235" s="169"/>
      <c r="B235" s="14"/>
      <c r="C235" s="14"/>
      <c r="D235" s="14"/>
      <c r="E235" s="14"/>
      <c r="F235" s="14"/>
      <c r="G235" s="177"/>
      <c r="H235" s="177"/>
      <c r="I235" s="14"/>
      <c r="J235" s="169"/>
      <c r="K235" s="14"/>
      <c r="L235" s="169"/>
      <c r="M235" s="14"/>
      <c r="N235" s="14"/>
      <c r="O235" s="14"/>
      <c r="P235" s="14"/>
      <c r="Q235" s="14"/>
      <c r="R235" s="177"/>
      <c r="S235" s="177"/>
      <c r="T235" s="14"/>
      <c r="U235" s="14"/>
      <c r="V235" s="169"/>
      <c r="W235" s="169"/>
      <c r="X235" s="14"/>
      <c r="Y235" s="14"/>
      <c r="Z235" s="14"/>
      <c r="AA235" s="14"/>
      <c r="AB235" s="14"/>
      <c r="AC235" s="177"/>
      <c r="AD235" s="177"/>
      <c r="AE235" s="14"/>
      <c r="AF235" s="14"/>
    </row>
    <row r="236" spans="1:32" s="11" customFormat="1" ht="11.25" customHeight="1" x14ac:dyDescent="0.15">
      <c r="A236" s="169"/>
      <c r="B236" s="14"/>
      <c r="C236" s="14"/>
      <c r="D236" s="14"/>
      <c r="E236" s="14"/>
      <c r="F236" s="14"/>
      <c r="G236" s="177"/>
      <c r="H236" s="181" t="s">
        <v>30</v>
      </c>
      <c r="I236" s="14"/>
      <c r="J236" s="169"/>
      <c r="K236" s="14"/>
      <c r="L236" s="169"/>
      <c r="M236" s="14"/>
      <c r="N236" s="14"/>
      <c r="O236" s="14"/>
      <c r="P236" s="14"/>
      <c r="Q236" s="14"/>
      <c r="R236" s="177"/>
      <c r="S236" s="181" t="s">
        <v>30</v>
      </c>
      <c r="T236" s="14"/>
      <c r="U236" s="14"/>
      <c r="V236" s="169"/>
      <c r="W236" s="169"/>
      <c r="X236" s="14"/>
      <c r="Y236" s="14"/>
      <c r="Z236" s="14"/>
      <c r="AA236" s="14"/>
      <c r="AB236" s="14"/>
      <c r="AC236" s="177"/>
      <c r="AD236" s="181" t="s">
        <v>30</v>
      </c>
      <c r="AE236" s="14"/>
      <c r="AF236" s="14"/>
    </row>
    <row r="237" spans="1:32" s="11" customFormat="1" ht="8.25" customHeight="1" x14ac:dyDescent="0.15">
      <c r="A237" s="169"/>
      <c r="B237" s="14"/>
      <c r="C237" s="14"/>
      <c r="D237" s="14"/>
      <c r="E237" s="14"/>
      <c r="F237" s="14"/>
      <c r="G237" s="177"/>
      <c r="H237" s="182" t="s">
        <v>71</v>
      </c>
      <c r="I237" s="14"/>
      <c r="J237" s="169"/>
      <c r="K237" s="14"/>
      <c r="L237" s="169"/>
      <c r="M237" s="14"/>
      <c r="N237" s="14"/>
      <c r="O237" s="14"/>
      <c r="P237" s="14"/>
      <c r="Q237" s="14"/>
      <c r="R237" s="177"/>
      <c r="S237" s="182" t="s">
        <v>71</v>
      </c>
      <c r="T237" s="14"/>
      <c r="U237" s="14"/>
      <c r="V237" s="169"/>
      <c r="W237" s="169"/>
      <c r="X237" s="14"/>
      <c r="Y237" s="14"/>
      <c r="Z237" s="14"/>
      <c r="AA237" s="14"/>
      <c r="AB237" s="14"/>
      <c r="AC237" s="177"/>
      <c r="AD237" s="182" t="s">
        <v>43</v>
      </c>
      <c r="AE237" s="14"/>
      <c r="AF237" s="14"/>
    </row>
    <row r="238" spans="1:32" s="11" customFormat="1" ht="8.25" customHeight="1" x14ac:dyDescent="0.15">
      <c r="A238" s="169"/>
      <c r="B238" s="14"/>
      <c r="C238" s="14"/>
      <c r="D238" s="14"/>
      <c r="E238" s="14"/>
      <c r="F238" s="14"/>
      <c r="G238" s="177"/>
      <c r="H238" s="184" t="s">
        <v>70</v>
      </c>
      <c r="I238" s="14"/>
      <c r="J238" s="169"/>
      <c r="K238" s="14"/>
      <c r="L238" s="169"/>
      <c r="M238" s="14"/>
      <c r="N238" s="14"/>
      <c r="O238" s="14"/>
      <c r="P238" s="14"/>
      <c r="Q238" s="14"/>
      <c r="R238" s="177"/>
      <c r="S238" s="184" t="s">
        <v>70</v>
      </c>
      <c r="T238" s="14"/>
      <c r="U238" s="14"/>
      <c r="V238" s="169"/>
      <c r="W238" s="169"/>
      <c r="X238" s="14"/>
      <c r="Y238" s="14"/>
      <c r="Z238" s="14"/>
      <c r="AA238" s="14"/>
      <c r="AB238" s="14"/>
      <c r="AC238" s="177"/>
      <c r="AD238" s="181" t="s">
        <v>45</v>
      </c>
      <c r="AE238" s="14"/>
      <c r="AF238" s="14"/>
    </row>
    <row r="239" spans="1:32" s="16" customFormat="1" ht="11.25" customHeight="1" x14ac:dyDescent="0.15">
      <c r="A239" s="185"/>
      <c r="B239" s="186"/>
      <c r="C239" s="186"/>
      <c r="D239" s="186"/>
      <c r="E239" s="186"/>
      <c r="F239" s="186"/>
      <c r="G239" s="187"/>
      <c r="H239" s="188"/>
      <c r="I239" s="186"/>
      <c r="J239" s="185"/>
      <c r="K239" s="186"/>
      <c r="L239" s="185"/>
      <c r="M239" s="186"/>
      <c r="N239" s="186"/>
      <c r="O239" s="186"/>
      <c r="P239" s="186"/>
      <c r="Q239" s="186"/>
      <c r="R239" s="187"/>
      <c r="S239" s="188"/>
      <c r="T239" s="186"/>
      <c r="U239" s="186"/>
      <c r="V239" s="185"/>
      <c r="W239" s="185"/>
      <c r="X239" s="186"/>
      <c r="Y239" s="186"/>
      <c r="Z239" s="186"/>
      <c r="AA239" s="186"/>
      <c r="AB239" s="186"/>
      <c r="AC239" s="187"/>
      <c r="AD239" s="188"/>
      <c r="AE239" s="186"/>
      <c r="AF239" s="186"/>
    </row>
    <row r="240" spans="1:32" s="11" customFormat="1" ht="11.25" customHeight="1" x14ac:dyDescent="0.15">
      <c r="A240" s="169"/>
      <c r="B240" s="14"/>
      <c r="C240" s="14"/>
      <c r="D240" s="14"/>
      <c r="E240" s="14"/>
      <c r="F240" s="14"/>
      <c r="G240" s="177"/>
      <c r="H240" s="181"/>
      <c r="I240" s="14"/>
      <c r="J240" s="169"/>
      <c r="K240" s="14"/>
      <c r="L240" s="169"/>
      <c r="M240" s="14"/>
      <c r="N240" s="14"/>
      <c r="O240" s="14"/>
      <c r="P240" s="14"/>
      <c r="Q240" s="14"/>
      <c r="R240" s="177"/>
      <c r="S240" s="181"/>
      <c r="T240" s="14"/>
      <c r="U240" s="14"/>
      <c r="V240" s="169"/>
      <c r="W240" s="169"/>
      <c r="X240" s="14"/>
      <c r="Y240" s="14"/>
      <c r="Z240" s="14"/>
      <c r="AA240" s="14"/>
      <c r="AB240" s="14"/>
      <c r="AC240" s="177"/>
      <c r="AD240" s="181"/>
      <c r="AE240" s="14"/>
      <c r="AF240" s="14"/>
    </row>
    <row r="241" spans="1:32" s="16" customFormat="1" ht="11.25" customHeight="1" x14ac:dyDescent="0.15">
      <c r="A241" s="185"/>
      <c r="B241" s="186"/>
      <c r="C241" s="186"/>
      <c r="D241" s="186"/>
      <c r="E241" s="186"/>
      <c r="F241" s="186"/>
      <c r="G241" s="187"/>
      <c r="H241" s="188"/>
      <c r="I241" s="186"/>
      <c r="J241" s="185"/>
      <c r="K241" s="186"/>
      <c r="L241" s="185"/>
      <c r="M241" s="186"/>
      <c r="N241" s="186"/>
      <c r="O241" s="186"/>
      <c r="P241" s="186"/>
      <c r="Q241" s="186"/>
      <c r="R241" s="187"/>
      <c r="S241" s="188"/>
      <c r="T241" s="186"/>
      <c r="U241" s="186"/>
      <c r="V241" s="185"/>
      <c r="W241" s="185"/>
      <c r="X241" s="186"/>
      <c r="Y241" s="186"/>
      <c r="Z241" s="186"/>
      <c r="AA241" s="186"/>
      <c r="AB241" s="186"/>
      <c r="AC241" s="187"/>
      <c r="AD241" s="188"/>
      <c r="AE241" s="186"/>
      <c r="AF241" s="186"/>
    </row>
    <row r="242" spans="1:32" s="11" customFormat="1" ht="11.25" customHeight="1" x14ac:dyDescent="0.15">
      <c r="A242" s="227" t="s">
        <v>44</v>
      </c>
      <c r="B242" s="227"/>
      <c r="C242" s="227"/>
      <c r="D242" s="227"/>
      <c r="E242" s="227"/>
      <c r="F242" s="227"/>
      <c r="G242" s="227"/>
      <c r="H242" s="227"/>
      <c r="I242" s="227"/>
      <c r="J242" s="227"/>
      <c r="K242" s="14"/>
      <c r="L242" s="227" t="s">
        <v>44</v>
      </c>
      <c r="M242" s="227"/>
      <c r="N242" s="227"/>
      <c r="O242" s="227"/>
      <c r="P242" s="227"/>
      <c r="Q242" s="227"/>
      <c r="R242" s="227"/>
      <c r="S242" s="227"/>
      <c r="T242" s="227"/>
      <c r="U242" s="227"/>
      <c r="V242" s="169"/>
      <c r="W242" s="230" t="s">
        <v>44</v>
      </c>
      <c r="X242" s="231"/>
      <c r="Y242" s="231"/>
      <c r="Z242" s="231"/>
      <c r="AA242" s="231"/>
      <c r="AB242" s="231"/>
      <c r="AC242" s="231"/>
      <c r="AD242" s="231"/>
      <c r="AE242" s="231"/>
      <c r="AF242" s="231"/>
    </row>
    <row r="243" spans="1:32" s="11" customFormat="1" ht="11.25" customHeight="1" x14ac:dyDescent="0.15">
      <c r="A243" s="227" t="s">
        <v>46</v>
      </c>
      <c r="B243" s="227"/>
      <c r="C243" s="227"/>
      <c r="D243" s="227"/>
      <c r="E243" s="227"/>
      <c r="F243" s="227"/>
      <c r="G243" s="227"/>
      <c r="H243" s="227"/>
      <c r="I243" s="227"/>
      <c r="J243" s="227"/>
      <c r="K243" s="14"/>
      <c r="L243" s="227" t="s">
        <v>46</v>
      </c>
      <c r="M243" s="227"/>
      <c r="N243" s="227"/>
      <c r="O243" s="227"/>
      <c r="P243" s="227"/>
      <c r="Q243" s="227"/>
      <c r="R243" s="227"/>
      <c r="S243" s="227"/>
      <c r="T243" s="227"/>
      <c r="U243" s="227"/>
      <c r="V243" s="169"/>
      <c r="W243" s="232" t="s">
        <v>46</v>
      </c>
      <c r="X243" s="227"/>
      <c r="Y243" s="227"/>
      <c r="Z243" s="227"/>
      <c r="AA243" s="227"/>
      <c r="AB243" s="227"/>
      <c r="AC243" s="227"/>
      <c r="AD243" s="227"/>
      <c r="AE243" s="227"/>
      <c r="AF243" s="227"/>
    </row>
    <row r="244" spans="1:32" s="11" customFormat="1" ht="11.25" customHeight="1" x14ac:dyDescent="0.15">
      <c r="A244" s="226" t="s">
        <v>47</v>
      </c>
      <c r="B244" s="227"/>
      <c r="C244" s="227"/>
      <c r="D244" s="227"/>
      <c r="E244" s="227"/>
      <c r="F244" s="227"/>
      <c r="G244" s="227"/>
      <c r="H244" s="227"/>
      <c r="I244" s="227"/>
      <c r="J244" s="227"/>
      <c r="K244" s="14"/>
      <c r="L244" s="226" t="s">
        <v>47</v>
      </c>
      <c r="M244" s="227"/>
      <c r="N244" s="227"/>
      <c r="O244" s="227"/>
      <c r="P244" s="227"/>
      <c r="Q244" s="227"/>
      <c r="R244" s="227"/>
      <c r="S244" s="227"/>
      <c r="T244" s="227"/>
      <c r="U244" s="227"/>
      <c r="V244" s="169"/>
      <c r="W244" s="228" t="s">
        <v>47</v>
      </c>
      <c r="X244" s="229"/>
      <c r="Y244" s="229"/>
      <c r="Z244" s="229"/>
      <c r="AA244" s="229"/>
      <c r="AB244" s="229"/>
      <c r="AC244" s="229"/>
      <c r="AD244" s="229"/>
      <c r="AE244" s="229"/>
      <c r="AF244" s="229"/>
    </row>
    <row r="245" spans="1:32" s="16" customFormat="1" ht="9.75" customHeight="1" x14ac:dyDescent="0.15">
      <c r="A245" s="185"/>
      <c r="B245" s="186"/>
      <c r="C245" s="186"/>
      <c r="D245" s="186"/>
      <c r="E245" s="186"/>
      <c r="F245" s="186"/>
      <c r="G245" s="187"/>
      <c r="H245" s="187"/>
      <c r="I245" s="186"/>
      <c r="J245" s="185"/>
      <c r="K245" s="186"/>
      <c r="L245" s="185"/>
      <c r="M245" s="186"/>
      <c r="N245" s="186"/>
      <c r="O245" s="186"/>
      <c r="P245" s="186"/>
      <c r="Q245" s="186"/>
      <c r="R245" s="187"/>
      <c r="S245" s="187"/>
      <c r="T245" s="186"/>
      <c r="U245" s="186"/>
      <c r="V245" s="185"/>
      <c r="W245" s="185"/>
      <c r="X245" s="186"/>
      <c r="Y245" s="186"/>
      <c r="Z245" s="186"/>
      <c r="AA245" s="186"/>
      <c r="AB245" s="186"/>
      <c r="AC245" s="187"/>
      <c r="AD245" s="187"/>
      <c r="AE245" s="186"/>
      <c r="AF245" s="186"/>
    </row>
    <row r="246" spans="1:32" s="11" customFormat="1" ht="11.25" customHeight="1" x14ac:dyDescent="0.15">
      <c r="A246" s="169"/>
      <c r="B246" s="14" t="s">
        <v>18</v>
      </c>
      <c r="C246" s="14"/>
      <c r="D246" s="14"/>
      <c r="E246" s="14" t="s">
        <v>13</v>
      </c>
      <c r="F246" s="224" t="s">
        <v>84</v>
      </c>
      <c r="G246" s="224"/>
      <c r="H246" s="224"/>
      <c r="I246" s="14"/>
      <c r="J246" s="169"/>
      <c r="K246" s="14"/>
      <c r="L246" s="169"/>
      <c r="M246" s="14" t="s">
        <v>18</v>
      </c>
      <c r="N246" s="14"/>
      <c r="O246" s="14"/>
      <c r="P246" s="14" t="s">
        <v>13</v>
      </c>
      <c r="Q246" s="224" t="str">
        <f>Q216</f>
        <v>NOP 2018</v>
      </c>
      <c r="R246" s="224"/>
      <c r="S246" s="224"/>
      <c r="T246" s="14"/>
      <c r="U246" s="14"/>
      <c r="V246" s="169"/>
      <c r="W246" s="169"/>
      <c r="X246" s="14" t="s">
        <v>18</v>
      </c>
      <c r="Y246" s="14"/>
      <c r="Z246" s="14"/>
      <c r="AA246" s="14" t="s">
        <v>13</v>
      </c>
      <c r="AB246" s="224" t="str">
        <f>AB216</f>
        <v>NOP</v>
      </c>
      <c r="AC246" s="224"/>
      <c r="AD246" s="224"/>
      <c r="AE246" s="14"/>
      <c r="AF246" s="14"/>
    </row>
    <row r="247" spans="1:32" s="11" customFormat="1" ht="11.25" customHeight="1" x14ac:dyDescent="0.15">
      <c r="A247" s="169"/>
      <c r="B247" s="14" t="s">
        <v>19</v>
      </c>
      <c r="C247" s="14"/>
      <c r="D247" s="14"/>
      <c r="E247" s="14" t="s">
        <v>13</v>
      </c>
      <c r="F247" s="176" t="str">
        <f>'POTONGAN GAJI'!B14</f>
        <v>HARIYANTO</v>
      </c>
      <c r="G247" s="177"/>
      <c r="H247" s="177"/>
      <c r="I247" s="14"/>
      <c r="J247" s="169"/>
      <c r="K247" s="14"/>
      <c r="L247" s="169"/>
      <c r="M247" s="14" t="s">
        <v>19</v>
      </c>
      <c r="N247" s="14"/>
      <c r="O247" s="14"/>
      <c r="P247" s="14" t="s">
        <v>13</v>
      </c>
      <c r="Q247" s="176" t="str">
        <f>'POTONGAN GAJI'!B23</f>
        <v>ADI WINARTO</v>
      </c>
      <c r="R247" s="177"/>
      <c r="S247" s="177"/>
      <c r="T247" s="14"/>
      <c r="U247" s="14"/>
      <c r="V247" s="169"/>
      <c r="W247" s="169"/>
      <c r="X247" s="14" t="s">
        <v>19</v>
      </c>
      <c r="Y247" s="14"/>
      <c r="Z247" s="14"/>
      <c r="AA247" s="14" t="s">
        <v>13</v>
      </c>
      <c r="AB247" s="176">
        <f>'POTONGAN GAJI'!AB143</f>
        <v>0</v>
      </c>
      <c r="AC247" s="177"/>
      <c r="AD247" s="177"/>
      <c r="AE247" s="14"/>
      <c r="AF247" s="14"/>
    </row>
    <row r="248" spans="1:32" s="11" customFormat="1" ht="11.25" customHeight="1" x14ac:dyDescent="0.15">
      <c r="A248" s="169"/>
      <c r="B248" s="14" t="s">
        <v>20</v>
      </c>
      <c r="C248" s="14"/>
      <c r="D248" s="14"/>
      <c r="E248" s="14" t="s">
        <v>13</v>
      </c>
      <c r="F248" s="14" t="s">
        <v>14</v>
      </c>
      <c r="G248" s="225">
        <f>'POTONGAN GAJI'!D14</f>
        <v>4368600</v>
      </c>
      <c r="H248" s="225"/>
      <c r="I248" s="178"/>
      <c r="J248" s="169"/>
      <c r="K248" s="14"/>
      <c r="L248" s="169"/>
      <c r="M248" s="14" t="s">
        <v>20</v>
      </c>
      <c r="N248" s="14"/>
      <c r="O248" s="14"/>
      <c r="P248" s="14" t="s">
        <v>13</v>
      </c>
      <c r="Q248" s="14" t="s">
        <v>14</v>
      </c>
      <c r="R248" s="225">
        <f>'POTONGAN GAJI'!D23</f>
        <v>2907700</v>
      </c>
      <c r="S248" s="225"/>
      <c r="T248" s="178"/>
      <c r="U248" s="14"/>
      <c r="V248" s="169"/>
      <c r="W248" s="169"/>
      <c r="X248" s="14" t="s">
        <v>20</v>
      </c>
      <c r="Y248" s="14"/>
      <c r="Z248" s="14"/>
      <c r="AA248" s="14" t="s">
        <v>13</v>
      </c>
      <c r="AB248" s="14" t="s">
        <v>14</v>
      </c>
      <c r="AC248" s="225">
        <f>'POTONGAN GAJI'!AD181</f>
        <v>0</v>
      </c>
      <c r="AD248" s="225"/>
      <c r="AE248" s="178"/>
      <c r="AF248" s="14"/>
    </row>
    <row r="249" spans="1:32" s="11" customFormat="1" ht="11.25" customHeight="1" x14ac:dyDescent="0.15">
      <c r="A249" s="169"/>
      <c r="B249" s="14" t="s">
        <v>21</v>
      </c>
      <c r="C249" s="14"/>
      <c r="D249" s="14"/>
      <c r="E249" s="14"/>
      <c r="F249" s="14"/>
      <c r="G249" s="177"/>
      <c r="H249" s="177"/>
      <c r="I249" s="14"/>
      <c r="J249" s="169"/>
      <c r="K249" s="14"/>
      <c r="L249" s="169"/>
      <c r="M249" s="14" t="s">
        <v>21</v>
      </c>
      <c r="N249" s="14"/>
      <c r="O249" s="14"/>
      <c r="P249" s="14"/>
      <c r="Q249" s="14"/>
      <c r="R249" s="177"/>
      <c r="S249" s="177"/>
      <c r="T249" s="14"/>
      <c r="U249" s="14"/>
      <c r="V249" s="169"/>
      <c r="W249" s="169"/>
      <c r="X249" s="14" t="s">
        <v>21</v>
      </c>
      <c r="Y249" s="14"/>
      <c r="Z249" s="14"/>
      <c r="AA249" s="14"/>
      <c r="AB249" s="14"/>
      <c r="AC249" s="177"/>
      <c r="AD249" s="177"/>
      <c r="AE249" s="14"/>
      <c r="AF249" s="14"/>
    </row>
    <row r="250" spans="1:32" s="11" customFormat="1" ht="11.25" customHeight="1" x14ac:dyDescent="0.15">
      <c r="A250" s="169"/>
      <c r="B250" s="14"/>
      <c r="C250" s="14"/>
      <c r="D250" s="14"/>
      <c r="E250" s="14"/>
      <c r="F250" s="14"/>
      <c r="G250" s="177"/>
      <c r="H250" s="177"/>
      <c r="I250" s="14"/>
      <c r="J250" s="169"/>
      <c r="K250" s="14"/>
      <c r="L250" s="169"/>
      <c r="M250" s="14"/>
      <c r="N250" s="14"/>
      <c r="O250" s="14"/>
      <c r="P250" s="14"/>
      <c r="Q250" s="14"/>
      <c r="R250" s="177"/>
      <c r="S250" s="177"/>
      <c r="T250" s="14"/>
      <c r="U250" s="14"/>
      <c r="V250" s="169"/>
      <c r="W250" s="169"/>
      <c r="X250" s="14"/>
      <c r="Y250" s="14"/>
      <c r="Z250" s="14"/>
      <c r="AA250" s="14"/>
      <c r="AB250" s="14"/>
      <c r="AC250" s="177"/>
      <c r="AD250" s="177"/>
      <c r="AE250" s="14"/>
      <c r="AF250" s="14"/>
    </row>
    <row r="251" spans="1:32" s="11" customFormat="1" ht="11.25" customHeight="1" x14ac:dyDescent="0.15">
      <c r="A251" s="169"/>
      <c r="B251" s="14"/>
      <c r="C251" s="179" t="s">
        <v>12</v>
      </c>
      <c r="D251" s="14" t="s">
        <v>22</v>
      </c>
      <c r="E251" s="14" t="s">
        <v>13</v>
      </c>
      <c r="F251" s="14" t="s">
        <v>14</v>
      </c>
      <c r="G251" s="225">
        <f>'POTONGAN GAJI'!L14</f>
        <v>0</v>
      </c>
      <c r="H251" s="225"/>
      <c r="I251" s="179"/>
      <c r="J251" s="169"/>
      <c r="K251" s="14"/>
      <c r="L251" s="169"/>
      <c r="M251" s="14"/>
      <c r="N251" s="179" t="s">
        <v>12</v>
      </c>
      <c r="O251" s="14" t="s">
        <v>22</v>
      </c>
      <c r="P251" s="14" t="s">
        <v>13</v>
      </c>
      <c r="Q251" s="14" t="s">
        <v>14</v>
      </c>
      <c r="R251" s="225">
        <f>'POTONGAN GAJI'!L23</f>
        <v>0</v>
      </c>
      <c r="S251" s="225"/>
      <c r="T251" s="179"/>
      <c r="U251" s="14"/>
      <c r="V251" s="169"/>
      <c r="W251" s="169"/>
      <c r="X251" s="14"/>
      <c r="Y251" s="179" t="s">
        <v>12</v>
      </c>
      <c r="Z251" s="14" t="s">
        <v>22</v>
      </c>
      <c r="AA251" s="14" t="s">
        <v>13</v>
      </c>
      <c r="AB251" s="14" t="s">
        <v>14</v>
      </c>
      <c r="AC251" s="225">
        <f>'POTONGAN GAJI'!AL181</f>
        <v>0</v>
      </c>
      <c r="AD251" s="225"/>
      <c r="AE251" s="179"/>
      <c r="AF251" s="14"/>
    </row>
    <row r="252" spans="1:32" s="11" customFormat="1" ht="11.25" customHeight="1" x14ac:dyDescent="0.15">
      <c r="A252" s="169"/>
      <c r="B252" s="14"/>
      <c r="C252" s="179" t="s">
        <v>15</v>
      </c>
      <c r="D252" s="14" t="s">
        <v>23</v>
      </c>
      <c r="E252" s="14" t="s">
        <v>13</v>
      </c>
      <c r="F252" s="14" t="s">
        <v>14</v>
      </c>
      <c r="G252" s="225">
        <f>'POTONGAN GAJI'!J14</f>
        <v>2000</v>
      </c>
      <c r="H252" s="225"/>
      <c r="I252" s="14"/>
      <c r="J252" s="169"/>
      <c r="K252" s="14"/>
      <c r="L252" s="169"/>
      <c r="M252" s="14"/>
      <c r="N252" s="179" t="s">
        <v>15</v>
      </c>
      <c r="O252" s="14" t="s">
        <v>23</v>
      </c>
      <c r="P252" s="14" t="s">
        <v>13</v>
      </c>
      <c r="Q252" s="14" t="s">
        <v>14</v>
      </c>
      <c r="R252" s="225">
        <f>'POTONGAN GAJI'!J23</f>
        <v>2000</v>
      </c>
      <c r="S252" s="225"/>
      <c r="T252" s="14"/>
      <c r="U252" s="14"/>
      <c r="V252" s="169"/>
      <c r="W252" s="169"/>
      <c r="X252" s="14"/>
      <c r="Y252" s="179" t="s">
        <v>15</v>
      </c>
      <c r="Z252" s="14" t="s">
        <v>23</v>
      </c>
      <c r="AA252" s="14" t="s">
        <v>13</v>
      </c>
      <c r="AB252" s="14" t="s">
        <v>14</v>
      </c>
      <c r="AC252" s="225">
        <f>'POTONGAN GAJI'!AJ181</f>
        <v>0</v>
      </c>
      <c r="AD252" s="225"/>
      <c r="AE252" s="14"/>
      <c r="AF252" s="14"/>
    </row>
    <row r="253" spans="1:32" s="11" customFormat="1" ht="11.25" customHeight="1" x14ac:dyDescent="0.15">
      <c r="A253" s="169"/>
      <c r="B253" s="14"/>
      <c r="C253" s="179" t="s">
        <v>16</v>
      </c>
      <c r="D253" s="180">
        <f>D12</f>
        <v>0</v>
      </c>
      <c r="E253" s="14" t="s">
        <v>13</v>
      </c>
      <c r="F253" s="14" t="s">
        <v>14</v>
      </c>
      <c r="G253" s="225">
        <f>'POTONGAN GAJI'!I14</f>
        <v>0</v>
      </c>
      <c r="H253" s="225"/>
      <c r="I253" s="14"/>
      <c r="J253" s="169"/>
      <c r="K253" s="14"/>
      <c r="L253" s="169"/>
      <c r="M253" s="14"/>
      <c r="N253" s="179" t="s">
        <v>16</v>
      </c>
      <c r="O253" s="180">
        <f>D12</f>
        <v>0</v>
      </c>
      <c r="P253" s="14" t="s">
        <v>13</v>
      </c>
      <c r="Q253" s="14" t="s">
        <v>14</v>
      </c>
      <c r="R253" s="225">
        <f>'POTONGAN GAJI'!I23</f>
        <v>0</v>
      </c>
      <c r="S253" s="225"/>
      <c r="T253" s="14"/>
      <c r="U253" s="14"/>
      <c r="V253" s="169"/>
      <c r="W253" s="169"/>
      <c r="X253" s="14"/>
      <c r="Y253" s="179" t="s">
        <v>16</v>
      </c>
      <c r="Z253" s="180">
        <f>D12</f>
        <v>0</v>
      </c>
      <c r="AA253" s="14" t="s">
        <v>13</v>
      </c>
      <c r="AB253" s="14" t="s">
        <v>14</v>
      </c>
      <c r="AC253" s="225">
        <f>'POTONGAN GAJI'!AI181</f>
        <v>0</v>
      </c>
      <c r="AD253" s="225"/>
      <c r="AE253" s="14"/>
      <c r="AF253" s="14"/>
    </row>
    <row r="254" spans="1:32" s="11" customFormat="1" ht="11.25" customHeight="1" x14ac:dyDescent="0.15">
      <c r="A254" s="169"/>
      <c r="B254" s="14"/>
      <c r="C254" s="179" t="s">
        <v>17</v>
      </c>
      <c r="D254" s="14" t="s">
        <v>24</v>
      </c>
      <c r="E254" s="14" t="s">
        <v>13</v>
      </c>
      <c r="F254" s="14" t="s">
        <v>14</v>
      </c>
      <c r="G254" s="225">
        <f>'POTONGAN GAJI'!K14</f>
        <v>3000</v>
      </c>
      <c r="H254" s="225"/>
      <c r="I254" s="14"/>
      <c r="J254" s="169"/>
      <c r="K254" s="14"/>
      <c r="L254" s="169"/>
      <c r="M254" s="14"/>
      <c r="N254" s="179" t="s">
        <v>17</v>
      </c>
      <c r="O254" s="14" t="s">
        <v>24</v>
      </c>
      <c r="P254" s="14" t="s">
        <v>13</v>
      </c>
      <c r="Q254" s="14" t="s">
        <v>14</v>
      </c>
      <c r="R254" s="225">
        <f>'POTONGAN GAJI'!K23</f>
        <v>3000</v>
      </c>
      <c r="S254" s="225"/>
      <c r="T254" s="14"/>
      <c r="U254" s="14"/>
      <c r="V254" s="169"/>
      <c r="W254" s="169"/>
      <c r="X254" s="14"/>
      <c r="Y254" s="179" t="s">
        <v>17</v>
      </c>
      <c r="Z254" s="14" t="s">
        <v>24</v>
      </c>
      <c r="AA254" s="14" t="s">
        <v>13</v>
      </c>
      <c r="AB254" s="14" t="s">
        <v>14</v>
      </c>
      <c r="AC254" s="225">
        <f>'POTONGAN GAJI'!AK181</f>
        <v>0</v>
      </c>
      <c r="AD254" s="225"/>
      <c r="AE254" s="14"/>
      <c r="AF254" s="14"/>
    </row>
    <row r="255" spans="1:32" s="11" customFormat="1" ht="11.25" customHeight="1" x14ac:dyDescent="0.15">
      <c r="A255" s="169"/>
      <c r="B255" s="14"/>
      <c r="C255" s="179" t="s">
        <v>25</v>
      </c>
      <c r="D255" s="14" t="s">
        <v>33</v>
      </c>
      <c r="E255" s="14" t="s">
        <v>13</v>
      </c>
      <c r="F255" s="14" t="s">
        <v>14</v>
      </c>
      <c r="G255" s="225">
        <f>'POTONGAN GAJI'!G14</f>
        <v>0</v>
      </c>
      <c r="H255" s="225"/>
      <c r="I255" s="14"/>
      <c r="J255" s="169"/>
      <c r="K255" s="14"/>
      <c r="L255" s="169"/>
      <c r="M255" s="14"/>
      <c r="N255" s="179" t="s">
        <v>25</v>
      </c>
      <c r="O255" s="14" t="s">
        <v>33</v>
      </c>
      <c r="P255" s="14" t="s">
        <v>13</v>
      </c>
      <c r="Q255" s="14" t="s">
        <v>14</v>
      </c>
      <c r="R255" s="225">
        <f>'POTONGAN GAJI'!G23</f>
        <v>0</v>
      </c>
      <c r="S255" s="225"/>
      <c r="T255" s="14"/>
      <c r="U255" s="14"/>
      <c r="V255" s="169"/>
      <c r="W255" s="169"/>
      <c r="X255" s="14"/>
      <c r="Y255" s="179" t="s">
        <v>25</v>
      </c>
      <c r="Z255" s="14" t="s">
        <v>33</v>
      </c>
      <c r="AA255" s="14" t="s">
        <v>13</v>
      </c>
      <c r="AB255" s="14" t="s">
        <v>14</v>
      </c>
      <c r="AC255" s="225">
        <f>'POTONGAN GAJI'!AG181</f>
        <v>0</v>
      </c>
      <c r="AD255" s="225"/>
      <c r="AE255" s="14"/>
      <c r="AF255" s="14"/>
    </row>
    <row r="256" spans="1:32" s="11" customFormat="1" ht="11.25" customHeight="1" x14ac:dyDescent="0.15">
      <c r="A256" s="169"/>
      <c r="B256" s="14"/>
      <c r="C256" s="179" t="s">
        <v>26</v>
      </c>
      <c r="D256" s="14"/>
      <c r="E256" s="14"/>
      <c r="F256" s="14"/>
      <c r="G256" s="225"/>
      <c r="H256" s="225"/>
      <c r="I256" s="14"/>
      <c r="J256" s="169"/>
      <c r="K256" s="14"/>
      <c r="L256" s="169"/>
      <c r="M256" s="14"/>
      <c r="N256" s="179" t="s">
        <v>26</v>
      </c>
      <c r="O256" s="14"/>
      <c r="P256" s="14"/>
      <c r="Q256" s="14"/>
      <c r="R256" s="225"/>
      <c r="S256" s="225"/>
      <c r="T256" s="14"/>
      <c r="U256" s="14"/>
      <c r="V256" s="169"/>
      <c r="W256" s="169"/>
      <c r="X256" s="14"/>
      <c r="Y256" s="179" t="s">
        <v>26</v>
      </c>
      <c r="Z256" s="14"/>
      <c r="AA256" s="14"/>
      <c r="AB256" s="14"/>
      <c r="AC256" s="225"/>
      <c r="AD256" s="225"/>
      <c r="AE256" s="14"/>
      <c r="AF256" s="14"/>
    </row>
    <row r="257" spans="1:32" s="11" customFormat="1" ht="11.25" customHeight="1" x14ac:dyDescent="0.15">
      <c r="A257" s="169"/>
      <c r="B257" s="14"/>
      <c r="C257" s="179" t="s">
        <v>27</v>
      </c>
      <c r="D257" s="14" t="s">
        <v>32</v>
      </c>
      <c r="E257" s="14" t="s">
        <v>13</v>
      </c>
      <c r="F257" s="14" t="s">
        <v>14</v>
      </c>
      <c r="G257" s="225">
        <f>'POTONGAN GAJI'!H14</f>
        <v>970300</v>
      </c>
      <c r="H257" s="225"/>
      <c r="I257" s="14"/>
      <c r="J257" s="169"/>
      <c r="K257" s="14"/>
      <c r="L257" s="169"/>
      <c r="M257" s="14"/>
      <c r="N257" s="179" t="s">
        <v>27</v>
      </c>
      <c r="O257" s="14" t="s">
        <v>32</v>
      </c>
      <c r="P257" s="14" t="s">
        <v>13</v>
      </c>
      <c r="Q257" s="14" t="s">
        <v>14</v>
      </c>
      <c r="R257" s="225">
        <f>'POTONGAN GAJI'!H23</f>
        <v>50000</v>
      </c>
      <c r="S257" s="225"/>
      <c r="T257" s="14"/>
      <c r="U257" s="14"/>
      <c r="V257" s="169"/>
      <c r="W257" s="169"/>
      <c r="X257" s="14"/>
      <c r="Y257" s="179" t="s">
        <v>27</v>
      </c>
      <c r="Z257" s="14" t="s">
        <v>32</v>
      </c>
      <c r="AA257" s="14" t="s">
        <v>13</v>
      </c>
      <c r="AB257" s="14" t="s">
        <v>14</v>
      </c>
      <c r="AC257" s="225">
        <f>'POTONGAN GAJI'!AH181</f>
        <v>0</v>
      </c>
      <c r="AD257" s="225"/>
      <c r="AE257" s="14"/>
      <c r="AF257" s="14"/>
    </row>
    <row r="258" spans="1:32" s="11" customFormat="1" ht="11.25" customHeight="1" x14ac:dyDescent="0.15">
      <c r="A258" s="169"/>
      <c r="B258" s="14"/>
      <c r="C258" s="179" t="s">
        <v>28</v>
      </c>
      <c r="D258" s="14" t="s">
        <v>4</v>
      </c>
      <c r="E258" s="14" t="s">
        <v>13</v>
      </c>
      <c r="F258" s="14" t="s">
        <v>14</v>
      </c>
      <c r="G258" s="225">
        <f>'POTONGAN GAJI'!E14</f>
        <v>1771338.99</v>
      </c>
      <c r="H258" s="225"/>
      <c r="I258" s="14"/>
      <c r="J258" s="169"/>
      <c r="K258" s="14"/>
      <c r="L258" s="169"/>
      <c r="M258" s="14"/>
      <c r="N258" s="179" t="s">
        <v>28</v>
      </c>
      <c r="O258" s="14" t="s">
        <v>4</v>
      </c>
      <c r="P258" s="14" t="s">
        <v>13</v>
      </c>
      <c r="Q258" s="14" t="s">
        <v>14</v>
      </c>
      <c r="R258" s="225">
        <f>'POTONGAN GAJI'!E23</f>
        <v>2239478.59</v>
      </c>
      <c r="S258" s="225"/>
      <c r="T258" s="14"/>
      <c r="U258" s="14"/>
      <c r="V258" s="169"/>
      <c r="W258" s="169"/>
      <c r="X258" s="14"/>
      <c r="Y258" s="179" t="s">
        <v>28</v>
      </c>
      <c r="Z258" s="14" t="s">
        <v>4</v>
      </c>
      <c r="AA258" s="14" t="s">
        <v>13</v>
      </c>
      <c r="AB258" s="14" t="s">
        <v>14</v>
      </c>
      <c r="AC258" s="225">
        <f>'POTONGAN GAJI'!AE181</f>
        <v>0</v>
      </c>
      <c r="AD258" s="225"/>
      <c r="AE258" s="14"/>
      <c r="AF258" s="14"/>
    </row>
    <row r="259" spans="1:32" s="11" customFormat="1" ht="11.25" customHeight="1" x14ac:dyDescent="0.15">
      <c r="A259" s="169"/>
      <c r="B259" s="14"/>
      <c r="C259" s="179" t="s">
        <v>29</v>
      </c>
      <c r="D259" s="14" t="s">
        <v>5</v>
      </c>
      <c r="E259" s="14" t="s">
        <v>13</v>
      </c>
      <c r="F259" s="14" t="s">
        <v>14</v>
      </c>
      <c r="G259" s="225">
        <f>'POTONGAN GAJI'!F14</f>
        <v>0</v>
      </c>
      <c r="H259" s="225"/>
      <c r="I259" s="14"/>
      <c r="J259" s="169"/>
      <c r="K259" s="14"/>
      <c r="L259" s="169"/>
      <c r="M259" s="14"/>
      <c r="N259" s="179" t="s">
        <v>29</v>
      </c>
      <c r="O259" s="14" t="s">
        <v>5</v>
      </c>
      <c r="P259" s="14" t="s">
        <v>13</v>
      </c>
      <c r="Q259" s="14" t="s">
        <v>14</v>
      </c>
      <c r="R259" s="225">
        <f>'POTONGAN GAJI'!F23</f>
        <v>0</v>
      </c>
      <c r="S259" s="225"/>
      <c r="T259" s="14"/>
      <c r="U259" s="14"/>
      <c r="V259" s="169"/>
      <c r="W259" s="169"/>
      <c r="X259" s="14"/>
      <c r="Y259" s="179" t="s">
        <v>29</v>
      </c>
      <c r="Z259" s="14" t="s">
        <v>5</v>
      </c>
      <c r="AA259" s="14" t="s">
        <v>13</v>
      </c>
      <c r="AB259" s="14" t="s">
        <v>14</v>
      </c>
      <c r="AC259" s="225">
        <f>'POTONGAN GAJI'!AF181</f>
        <v>0</v>
      </c>
      <c r="AD259" s="225"/>
      <c r="AE259" s="14"/>
      <c r="AF259" s="14"/>
    </row>
    <row r="260" spans="1:32" s="11" customFormat="1" ht="11.25" customHeight="1" x14ac:dyDescent="0.15">
      <c r="A260" s="169"/>
      <c r="B260" s="14"/>
      <c r="C260" s="179" t="s">
        <v>31</v>
      </c>
      <c r="D260" s="14" t="s">
        <v>34</v>
      </c>
      <c r="E260" s="14" t="s">
        <v>13</v>
      </c>
      <c r="F260" s="14" t="s">
        <v>14</v>
      </c>
      <c r="G260" s="225">
        <f>'POTONGAN GAJI'!N14</f>
        <v>1168836.1499999999</v>
      </c>
      <c r="H260" s="225"/>
      <c r="I260" s="14"/>
      <c r="J260" s="169"/>
      <c r="K260" s="14"/>
      <c r="L260" s="169"/>
      <c r="M260" s="14"/>
      <c r="N260" s="179" t="s">
        <v>31</v>
      </c>
      <c r="O260" s="14" t="s">
        <v>34</v>
      </c>
      <c r="P260" s="14" t="s">
        <v>13</v>
      </c>
      <c r="Q260" s="14" t="s">
        <v>14</v>
      </c>
      <c r="R260" s="225">
        <f>'POTONGAN GAJI'!N23</f>
        <v>444100</v>
      </c>
      <c r="S260" s="225"/>
      <c r="T260" s="14"/>
      <c r="U260" s="14"/>
      <c r="V260" s="169"/>
      <c r="W260" s="169"/>
      <c r="X260" s="14"/>
      <c r="Y260" s="179" t="s">
        <v>31</v>
      </c>
      <c r="Z260" s="14" t="s">
        <v>34</v>
      </c>
      <c r="AA260" s="14" t="s">
        <v>13</v>
      </c>
      <c r="AB260" s="14" t="s">
        <v>14</v>
      </c>
      <c r="AC260" s="225">
        <f>'POTONGAN GAJI'!AM181</f>
        <v>0</v>
      </c>
      <c r="AD260" s="225"/>
      <c r="AE260" s="14"/>
      <c r="AF260" s="14"/>
    </row>
    <row r="261" spans="1:32" s="11" customFormat="1" ht="11.25" customHeight="1" x14ac:dyDescent="0.15">
      <c r="A261" s="169"/>
      <c r="B261" s="14"/>
      <c r="C261" s="14"/>
      <c r="D261" s="14"/>
      <c r="E261" s="14"/>
      <c r="F261" s="14"/>
      <c r="G261" s="177"/>
      <c r="H261" s="177"/>
      <c r="I261" s="14"/>
      <c r="J261" s="169"/>
      <c r="K261" s="14"/>
      <c r="L261" s="169"/>
      <c r="M261" s="14"/>
      <c r="N261" s="14"/>
      <c r="O261" s="14"/>
      <c r="P261" s="14"/>
      <c r="Q261" s="14"/>
      <c r="R261" s="177"/>
      <c r="S261" s="177"/>
      <c r="T261" s="14"/>
      <c r="U261" s="14"/>
      <c r="V261" s="169"/>
      <c r="W261" s="169"/>
      <c r="X261" s="14"/>
      <c r="Y261" s="14"/>
      <c r="Z261" s="14"/>
      <c r="AA261" s="14"/>
      <c r="AB261" s="14"/>
      <c r="AC261" s="177"/>
      <c r="AD261" s="177"/>
      <c r="AE261" s="14"/>
      <c r="AF261" s="14"/>
    </row>
    <row r="262" spans="1:32" s="11" customFormat="1" ht="11.25" customHeight="1" x14ac:dyDescent="0.15">
      <c r="A262" s="169"/>
      <c r="B262" s="14"/>
      <c r="C262" s="14" t="s">
        <v>9</v>
      </c>
      <c r="D262" s="14"/>
      <c r="E262" s="14" t="s">
        <v>13</v>
      </c>
      <c r="F262" s="14" t="s">
        <v>14</v>
      </c>
      <c r="G262" s="225">
        <f>SUM(G251:G260)</f>
        <v>3915475.14</v>
      </c>
      <c r="H262" s="225"/>
      <c r="I262" s="14"/>
      <c r="J262" s="169"/>
      <c r="K262" s="14"/>
      <c r="L262" s="169"/>
      <c r="M262" s="14"/>
      <c r="N262" s="14" t="s">
        <v>9</v>
      </c>
      <c r="O262" s="14"/>
      <c r="P262" s="14" t="s">
        <v>13</v>
      </c>
      <c r="Q262" s="14" t="s">
        <v>14</v>
      </c>
      <c r="R262" s="225">
        <f>SUM(R251:R260)</f>
        <v>2738578.59</v>
      </c>
      <c r="S262" s="225"/>
      <c r="T262" s="14"/>
      <c r="U262" s="14"/>
      <c r="V262" s="169"/>
      <c r="W262" s="169"/>
      <c r="X262" s="14"/>
      <c r="Y262" s="14" t="s">
        <v>9</v>
      </c>
      <c r="Z262" s="14"/>
      <c r="AA262" s="14" t="s">
        <v>13</v>
      </c>
      <c r="AB262" s="14" t="s">
        <v>14</v>
      </c>
      <c r="AC262" s="225">
        <f>SUM(AC251:AC260)</f>
        <v>0</v>
      </c>
      <c r="AD262" s="225"/>
      <c r="AE262" s="14"/>
      <c r="AF262" s="14"/>
    </row>
    <row r="263" spans="1:32" s="11" customFormat="1" ht="11.25" customHeight="1" x14ac:dyDescent="0.15">
      <c r="A263" s="169"/>
      <c r="B263" s="14"/>
      <c r="C263" s="176" t="s">
        <v>10</v>
      </c>
      <c r="D263" s="14"/>
      <c r="E263" s="14" t="s">
        <v>13</v>
      </c>
      <c r="F263" s="14" t="s">
        <v>14</v>
      </c>
      <c r="G263" s="225">
        <f>G248-G262</f>
        <v>453124.85999999987</v>
      </c>
      <c r="H263" s="225"/>
      <c r="I263" s="14"/>
      <c r="J263" s="169"/>
      <c r="K263" s="14"/>
      <c r="L263" s="169"/>
      <c r="M263" s="14"/>
      <c r="N263" s="176" t="s">
        <v>10</v>
      </c>
      <c r="O263" s="14"/>
      <c r="P263" s="14" t="s">
        <v>13</v>
      </c>
      <c r="Q263" s="14" t="s">
        <v>14</v>
      </c>
      <c r="R263" s="225">
        <f>R248-R262</f>
        <v>169121.41000000015</v>
      </c>
      <c r="S263" s="225"/>
      <c r="T263" s="14"/>
      <c r="U263" s="14"/>
      <c r="V263" s="169"/>
      <c r="W263" s="169"/>
      <c r="X263" s="14"/>
      <c r="Y263" s="176" t="s">
        <v>10</v>
      </c>
      <c r="Z263" s="14"/>
      <c r="AA263" s="14" t="s">
        <v>13</v>
      </c>
      <c r="AB263" s="14" t="s">
        <v>14</v>
      </c>
      <c r="AC263" s="225">
        <f>AC248-AC262</f>
        <v>0</v>
      </c>
      <c r="AD263" s="225"/>
      <c r="AE263" s="14"/>
      <c r="AF263" s="14"/>
    </row>
    <row r="264" spans="1:32" s="11" customFormat="1" ht="9" customHeight="1" x14ac:dyDescent="0.15">
      <c r="A264" s="169"/>
      <c r="B264" s="14"/>
      <c r="C264" s="14"/>
      <c r="D264" s="14"/>
      <c r="E264" s="14"/>
      <c r="F264" s="14"/>
      <c r="G264" s="177"/>
      <c r="H264" s="177"/>
      <c r="I264" s="14"/>
      <c r="J264" s="169"/>
      <c r="K264" s="14"/>
      <c r="L264" s="169"/>
      <c r="M264" s="14"/>
      <c r="N264" s="14"/>
      <c r="O264" s="14"/>
      <c r="P264" s="14"/>
      <c r="Q264" s="14"/>
      <c r="R264" s="177"/>
      <c r="S264" s="177"/>
      <c r="T264" s="14"/>
      <c r="U264" s="14"/>
      <c r="V264" s="169"/>
      <c r="W264" s="169"/>
      <c r="X264" s="14"/>
      <c r="Y264" s="14"/>
      <c r="Z264" s="14"/>
      <c r="AA264" s="14"/>
      <c r="AB264" s="14"/>
      <c r="AC264" s="177"/>
      <c r="AD264" s="177"/>
      <c r="AE264" s="14"/>
      <c r="AF264" s="14"/>
    </row>
    <row r="265" spans="1:32" s="11" customFormat="1" ht="9" customHeight="1" x14ac:dyDescent="0.15">
      <c r="A265" s="169"/>
      <c r="B265" s="14"/>
      <c r="C265" s="14"/>
      <c r="D265" s="14"/>
      <c r="E265" s="14"/>
      <c r="F265" s="14"/>
      <c r="G265" s="177"/>
      <c r="H265" s="177"/>
      <c r="I265" s="14"/>
      <c r="J265" s="169"/>
      <c r="K265" s="14"/>
      <c r="L265" s="169"/>
      <c r="M265" s="14"/>
      <c r="N265" s="14"/>
      <c r="O265" s="14"/>
      <c r="P265" s="14"/>
      <c r="Q265" s="14"/>
      <c r="R265" s="177"/>
      <c r="S265" s="177"/>
      <c r="T265" s="14"/>
      <c r="U265" s="14"/>
      <c r="V265" s="169"/>
      <c r="W265" s="169"/>
      <c r="X265" s="14"/>
      <c r="Y265" s="14"/>
      <c r="Z265" s="14"/>
      <c r="AA265" s="14"/>
      <c r="AB265" s="14"/>
      <c r="AC265" s="177"/>
      <c r="AD265" s="177"/>
      <c r="AE265" s="14"/>
      <c r="AF265" s="14"/>
    </row>
    <row r="266" spans="1:32" s="11" customFormat="1" ht="11.25" customHeight="1" x14ac:dyDescent="0.15">
      <c r="A266" s="169"/>
      <c r="B266" s="14"/>
      <c r="C266" s="14"/>
      <c r="D266" s="14"/>
      <c r="E266" s="14"/>
      <c r="F266" s="14"/>
      <c r="G266" s="177"/>
      <c r="H266" s="181" t="s">
        <v>30</v>
      </c>
      <c r="I266" s="14"/>
      <c r="J266" s="169"/>
      <c r="K266" s="14"/>
      <c r="L266" s="169"/>
      <c r="M266" s="14"/>
      <c r="N266" s="14"/>
      <c r="O266" s="14"/>
      <c r="P266" s="14"/>
      <c r="Q266" s="14"/>
      <c r="R266" s="177"/>
      <c r="S266" s="181" t="s">
        <v>30</v>
      </c>
      <c r="T266" s="14"/>
      <c r="U266" s="14"/>
      <c r="V266" s="169"/>
      <c r="W266" s="169"/>
      <c r="X266" s="14"/>
      <c r="Y266" s="14"/>
      <c r="Z266" s="14"/>
      <c r="AA266" s="14"/>
      <c r="AB266" s="14"/>
      <c r="AC266" s="177"/>
      <c r="AD266" s="181" t="s">
        <v>30</v>
      </c>
      <c r="AE266" s="14"/>
      <c r="AF266" s="14"/>
    </row>
    <row r="267" spans="1:32" s="11" customFormat="1" ht="9.75" customHeight="1" x14ac:dyDescent="0.15">
      <c r="A267" s="169"/>
      <c r="B267" s="14"/>
      <c r="C267" s="14"/>
      <c r="D267" s="14"/>
      <c r="E267" s="14"/>
      <c r="F267" s="14"/>
      <c r="G267" s="177"/>
      <c r="H267" s="182" t="s">
        <v>71</v>
      </c>
      <c r="I267" s="14"/>
      <c r="J267" s="169"/>
      <c r="K267" s="14"/>
      <c r="L267" s="169"/>
      <c r="M267" s="14"/>
      <c r="N267" s="14"/>
      <c r="O267" s="14"/>
      <c r="P267" s="14"/>
      <c r="Q267" s="14"/>
      <c r="R267" s="177"/>
      <c r="S267" s="182" t="s">
        <v>71</v>
      </c>
      <c r="T267" s="14"/>
      <c r="U267" s="14"/>
      <c r="V267" s="169"/>
      <c r="W267" s="169"/>
      <c r="X267" s="14"/>
      <c r="Y267" s="14"/>
      <c r="Z267" s="14"/>
      <c r="AA267" s="14"/>
      <c r="AB267" s="14"/>
      <c r="AC267" s="177"/>
      <c r="AD267" s="182" t="s">
        <v>43</v>
      </c>
      <c r="AE267" s="14"/>
      <c r="AF267" s="14"/>
    </row>
    <row r="268" spans="1:32" s="11" customFormat="1" ht="9.75" customHeight="1" x14ac:dyDescent="0.15">
      <c r="A268" s="169"/>
      <c r="B268" s="14"/>
      <c r="C268" s="14"/>
      <c r="D268" s="14"/>
      <c r="E268" s="14"/>
      <c r="F268" s="14"/>
      <c r="G268" s="177"/>
      <c r="H268" s="184" t="s">
        <v>70</v>
      </c>
      <c r="I268" s="14"/>
      <c r="J268" s="169"/>
      <c r="K268" s="14"/>
      <c r="L268" s="169"/>
      <c r="M268" s="14"/>
      <c r="N268" s="14"/>
      <c r="O268" s="14"/>
      <c r="P268" s="14"/>
      <c r="Q268" s="14"/>
      <c r="R268" s="177"/>
      <c r="S268" s="184" t="s">
        <v>70</v>
      </c>
      <c r="T268" s="14"/>
      <c r="U268" s="14"/>
      <c r="V268" s="169"/>
      <c r="W268" s="169"/>
      <c r="X268" s="14"/>
      <c r="Y268" s="14"/>
      <c r="Z268" s="14"/>
      <c r="AA268" s="14"/>
      <c r="AB268" s="14"/>
      <c r="AC268" s="177"/>
      <c r="AD268" s="181" t="s">
        <v>45</v>
      </c>
      <c r="AE268" s="14"/>
      <c r="AF268" s="14"/>
    </row>
    <row r="269" spans="1:32" s="11" customFormat="1" ht="11.25" customHeight="1" x14ac:dyDescent="0.15">
      <c r="A269" s="169"/>
      <c r="B269" s="14"/>
      <c r="C269" s="14"/>
      <c r="D269" s="14"/>
      <c r="E269" s="14"/>
      <c r="F269" s="14"/>
      <c r="G269" s="177"/>
      <c r="H269" s="182"/>
      <c r="I269" s="14"/>
      <c r="J269" s="169"/>
      <c r="K269" s="14"/>
      <c r="L269" s="169"/>
      <c r="M269" s="14"/>
      <c r="N269" s="14"/>
      <c r="O269" s="14"/>
      <c r="P269" s="14"/>
      <c r="Q269" s="14"/>
      <c r="R269" s="177"/>
      <c r="S269" s="182"/>
      <c r="T269" s="14"/>
      <c r="U269" s="14"/>
      <c r="V269" s="169"/>
      <c r="W269" s="169"/>
      <c r="X269" s="14"/>
      <c r="Y269" s="14"/>
      <c r="Z269" s="14"/>
      <c r="AA269" s="14"/>
      <c r="AB269" s="14"/>
      <c r="AC269" s="177"/>
      <c r="AD269" s="182"/>
      <c r="AE269" s="14"/>
      <c r="AF269" s="14"/>
    </row>
    <row r="270" spans="1:32" s="11" customFormat="1" ht="11.25" customHeight="1" x14ac:dyDescent="0.15">
      <c r="A270" s="169"/>
      <c r="B270" s="14"/>
      <c r="C270" s="14"/>
      <c r="D270" s="14"/>
      <c r="E270" s="14"/>
      <c r="F270" s="14"/>
      <c r="G270" s="177"/>
      <c r="H270" s="181"/>
      <c r="I270" s="14"/>
      <c r="J270" s="169"/>
      <c r="K270" s="14"/>
      <c r="L270" s="169"/>
      <c r="M270" s="14"/>
      <c r="N270" s="14"/>
      <c r="O270" s="14"/>
      <c r="P270" s="14"/>
      <c r="Q270" s="14"/>
      <c r="R270" s="177"/>
      <c r="S270" s="181"/>
      <c r="T270" s="14"/>
      <c r="U270" s="14"/>
      <c r="V270" s="169"/>
      <c r="W270" s="169"/>
      <c r="X270" s="14"/>
      <c r="Y270" s="14"/>
      <c r="Z270" s="14"/>
      <c r="AA270" s="14"/>
      <c r="AB270" s="14"/>
      <c r="AC270" s="177"/>
      <c r="AD270" s="181"/>
      <c r="AE270" s="14"/>
      <c r="AF270" s="14"/>
    </row>
    <row r="271" spans="1:32" s="11" customFormat="1" ht="9" customHeight="1" x14ac:dyDescent="0.15">
      <c r="A271" s="169"/>
      <c r="B271" s="14"/>
      <c r="C271" s="14"/>
      <c r="D271" s="14"/>
      <c r="E271" s="14"/>
      <c r="F271" s="14"/>
      <c r="G271" s="177"/>
      <c r="H271" s="181"/>
      <c r="I271" s="14"/>
      <c r="J271" s="169"/>
      <c r="K271" s="14"/>
      <c r="L271" s="169"/>
      <c r="M271" s="14"/>
      <c r="N271" s="14"/>
      <c r="O271" s="14"/>
      <c r="P271" s="14"/>
      <c r="Q271" s="14"/>
      <c r="R271" s="177"/>
      <c r="S271" s="181"/>
      <c r="T271" s="14"/>
      <c r="U271" s="14"/>
      <c r="V271" s="169"/>
      <c r="W271" s="169"/>
      <c r="X271" s="14"/>
      <c r="Y271" s="14"/>
      <c r="Z271" s="14"/>
      <c r="AA271" s="14"/>
      <c r="AB271" s="14"/>
      <c r="AC271" s="177"/>
      <c r="AD271" s="181"/>
      <c r="AE271" s="14"/>
      <c r="AF271" s="14"/>
    </row>
    <row r="272" spans="1:32" s="16" customFormat="1" ht="9" customHeight="1" x14ac:dyDescent="0.15">
      <c r="A272" s="185"/>
      <c r="B272" s="186"/>
      <c r="C272" s="186"/>
      <c r="D272" s="186"/>
      <c r="E272" s="186"/>
      <c r="F272" s="186"/>
      <c r="G272" s="187"/>
      <c r="H272" s="188"/>
      <c r="I272" s="186"/>
      <c r="J272" s="185"/>
      <c r="K272" s="186"/>
      <c r="L272" s="185"/>
      <c r="M272" s="186"/>
      <c r="N272" s="186"/>
      <c r="O272" s="186"/>
      <c r="P272" s="186"/>
      <c r="Q272" s="186"/>
      <c r="R272" s="187"/>
      <c r="S272" s="188"/>
      <c r="T272" s="186"/>
      <c r="U272" s="186"/>
      <c r="V272" s="185"/>
      <c r="W272" s="185"/>
      <c r="X272" s="186"/>
      <c r="Y272" s="186"/>
      <c r="Z272" s="186"/>
      <c r="AA272" s="186"/>
      <c r="AB272" s="186"/>
      <c r="AC272" s="187"/>
      <c r="AD272" s="188"/>
      <c r="AE272" s="186"/>
      <c r="AF272" s="186"/>
    </row>
    <row r="273" spans="1:32" s="11" customFormat="1" ht="15.75" customHeight="1" x14ac:dyDescent="0.15">
      <c r="A273" s="227" t="s">
        <v>44</v>
      </c>
      <c r="B273" s="227"/>
      <c r="C273" s="227"/>
      <c r="D273" s="227"/>
      <c r="E273" s="227"/>
      <c r="F273" s="227"/>
      <c r="G273" s="227"/>
      <c r="H273" s="227"/>
      <c r="I273" s="227"/>
      <c r="J273" s="227"/>
      <c r="K273" s="14"/>
      <c r="L273" s="227" t="s">
        <v>44</v>
      </c>
      <c r="M273" s="227"/>
      <c r="N273" s="227"/>
      <c r="O273" s="227"/>
      <c r="P273" s="227"/>
      <c r="Q273" s="227"/>
      <c r="R273" s="227"/>
      <c r="S273" s="227"/>
      <c r="T273" s="227"/>
      <c r="U273" s="227"/>
      <c r="V273" s="169"/>
      <c r="W273" s="230" t="s">
        <v>44</v>
      </c>
      <c r="X273" s="231"/>
      <c r="Y273" s="231"/>
      <c r="Z273" s="231"/>
      <c r="AA273" s="231"/>
      <c r="AB273" s="231"/>
      <c r="AC273" s="231"/>
      <c r="AD273" s="231"/>
      <c r="AE273" s="231"/>
      <c r="AF273" s="231"/>
    </row>
    <row r="274" spans="1:32" s="11" customFormat="1" ht="11.25" customHeight="1" x14ac:dyDescent="0.15">
      <c r="A274" s="227" t="s">
        <v>46</v>
      </c>
      <c r="B274" s="227"/>
      <c r="C274" s="227"/>
      <c r="D274" s="227"/>
      <c r="E274" s="227"/>
      <c r="F274" s="227"/>
      <c r="G274" s="227"/>
      <c r="H274" s="227"/>
      <c r="I274" s="227"/>
      <c r="J274" s="227"/>
      <c r="K274" s="14"/>
      <c r="L274" s="227" t="s">
        <v>46</v>
      </c>
      <c r="M274" s="227"/>
      <c r="N274" s="227"/>
      <c r="O274" s="227"/>
      <c r="P274" s="227"/>
      <c r="Q274" s="227"/>
      <c r="R274" s="227"/>
      <c r="S274" s="227"/>
      <c r="T274" s="227"/>
      <c r="U274" s="227"/>
      <c r="V274" s="169"/>
      <c r="W274" s="232" t="s">
        <v>46</v>
      </c>
      <c r="X274" s="227"/>
      <c r="Y274" s="227"/>
      <c r="Z274" s="227"/>
      <c r="AA274" s="227"/>
      <c r="AB274" s="227"/>
      <c r="AC274" s="227"/>
      <c r="AD274" s="227"/>
      <c r="AE274" s="227"/>
      <c r="AF274" s="227"/>
    </row>
    <row r="275" spans="1:32" s="11" customFormat="1" ht="11.25" customHeight="1" x14ac:dyDescent="0.15">
      <c r="A275" s="226" t="s">
        <v>47</v>
      </c>
      <c r="B275" s="227"/>
      <c r="C275" s="227"/>
      <c r="D275" s="227"/>
      <c r="E275" s="227"/>
      <c r="F275" s="227"/>
      <c r="G275" s="227"/>
      <c r="H275" s="227"/>
      <c r="I275" s="227"/>
      <c r="J275" s="227"/>
      <c r="K275" s="14"/>
      <c r="L275" s="226" t="s">
        <v>47</v>
      </c>
      <c r="M275" s="227"/>
      <c r="N275" s="227"/>
      <c r="O275" s="227"/>
      <c r="P275" s="227"/>
      <c r="Q275" s="227"/>
      <c r="R275" s="227"/>
      <c r="S275" s="227"/>
      <c r="T275" s="227"/>
      <c r="U275" s="227"/>
      <c r="V275" s="169"/>
      <c r="W275" s="228" t="s">
        <v>47</v>
      </c>
      <c r="X275" s="229"/>
      <c r="Y275" s="229"/>
      <c r="Z275" s="229"/>
      <c r="AA275" s="229"/>
      <c r="AB275" s="229"/>
      <c r="AC275" s="229"/>
      <c r="AD275" s="229"/>
      <c r="AE275" s="229"/>
      <c r="AF275" s="229"/>
    </row>
    <row r="276" spans="1:32" s="16" customFormat="1" ht="8.25" customHeight="1" x14ac:dyDescent="0.15">
      <c r="A276" s="185"/>
      <c r="B276" s="186"/>
      <c r="C276" s="186"/>
      <c r="D276" s="186"/>
      <c r="E276" s="186"/>
      <c r="F276" s="186"/>
      <c r="G276" s="187"/>
      <c r="H276" s="188"/>
      <c r="I276" s="186"/>
      <c r="J276" s="185"/>
      <c r="K276" s="186"/>
      <c r="L276" s="185"/>
      <c r="M276" s="186"/>
      <c r="N276" s="186"/>
      <c r="O276" s="186"/>
      <c r="P276" s="186"/>
      <c r="Q276" s="186"/>
      <c r="R276" s="187"/>
      <c r="S276" s="188"/>
      <c r="T276" s="186"/>
      <c r="U276" s="186"/>
      <c r="V276" s="185"/>
      <c r="W276" s="185"/>
      <c r="X276" s="186"/>
      <c r="Y276" s="186"/>
      <c r="Z276" s="186"/>
      <c r="AA276" s="186"/>
      <c r="AB276" s="186"/>
      <c r="AC276" s="187"/>
      <c r="AD276" s="188"/>
      <c r="AE276" s="186"/>
      <c r="AF276" s="186"/>
    </row>
    <row r="277" spans="1:32" s="11" customFormat="1" ht="11.25" customHeight="1" x14ac:dyDescent="0.15">
      <c r="A277" s="169"/>
      <c r="B277" s="14" t="s">
        <v>18</v>
      </c>
      <c r="C277" s="14"/>
      <c r="D277" s="14"/>
      <c r="E277" s="14" t="s">
        <v>13</v>
      </c>
      <c r="F277" s="224" t="str">
        <f>F246</f>
        <v>NOP 2018</v>
      </c>
      <c r="G277" s="224"/>
      <c r="H277" s="224"/>
      <c r="I277" s="14"/>
      <c r="J277" s="169"/>
      <c r="K277" s="14"/>
      <c r="L277" s="169"/>
      <c r="M277" s="14" t="s">
        <v>18</v>
      </c>
      <c r="N277" s="14"/>
      <c r="O277" s="14"/>
      <c r="P277" s="14" t="s">
        <v>13</v>
      </c>
      <c r="Q277" s="224" t="s">
        <v>84</v>
      </c>
      <c r="R277" s="224"/>
      <c r="S277" s="224"/>
      <c r="T277" s="14"/>
      <c r="U277" s="14"/>
      <c r="V277" s="169"/>
      <c r="W277" s="169"/>
      <c r="X277" s="14" t="s">
        <v>18</v>
      </c>
      <c r="Y277" s="14"/>
      <c r="Z277" s="14"/>
      <c r="AA277" s="14" t="s">
        <v>13</v>
      </c>
      <c r="AB277" s="224" t="str">
        <f>AB246</f>
        <v>NOP</v>
      </c>
      <c r="AC277" s="224"/>
      <c r="AD277" s="224"/>
      <c r="AE277" s="14"/>
      <c r="AF277" s="14"/>
    </row>
    <row r="278" spans="1:32" s="11" customFormat="1" ht="11.25" customHeight="1" x14ac:dyDescent="0.15">
      <c r="A278" s="169"/>
      <c r="B278" s="14" t="s">
        <v>19</v>
      </c>
      <c r="C278" s="14"/>
      <c r="D278" s="14"/>
      <c r="E278" s="14" t="s">
        <v>13</v>
      </c>
      <c r="F278" s="176" t="str">
        <f>'POTONGAN GAJI'!B16</f>
        <v>WIBOWO TRI PRIYATNO</v>
      </c>
      <c r="G278" s="177"/>
      <c r="H278" s="177"/>
      <c r="I278" s="14"/>
      <c r="J278" s="169"/>
      <c r="K278" s="14"/>
      <c r="L278" s="169"/>
      <c r="M278" s="14" t="s">
        <v>19</v>
      </c>
      <c r="N278" s="14"/>
      <c r="O278" s="14"/>
      <c r="P278" s="14" t="s">
        <v>13</v>
      </c>
      <c r="Q278" s="176" t="str">
        <f>'POTONGAN GAJI'!B24</f>
        <v>MOH. FATKURROHMAN</v>
      </c>
      <c r="R278" s="177"/>
      <c r="S278" s="177"/>
      <c r="T278" s="14"/>
      <c r="U278" s="14"/>
      <c r="V278" s="169"/>
      <c r="W278" s="169"/>
      <c r="X278" s="14" t="s">
        <v>19</v>
      </c>
      <c r="Y278" s="14"/>
      <c r="Z278" s="14"/>
      <c r="AA278" s="14" t="s">
        <v>13</v>
      </c>
      <c r="AB278" s="176">
        <f>'POTONGAN GAJI'!AB144</f>
        <v>0</v>
      </c>
      <c r="AC278" s="177"/>
      <c r="AD278" s="177"/>
      <c r="AE278" s="14"/>
      <c r="AF278" s="14"/>
    </row>
    <row r="279" spans="1:32" s="11" customFormat="1" ht="11.25" customHeight="1" x14ac:dyDescent="0.15">
      <c r="A279" s="169"/>
      <c r="B279" s="14" t="s">
        <v>20</v>
      </c>
      <c r="C279" s="14"/>
      <c r="D279" s="14"/>
      <c r="E279" s="14" t="s">
        <v>13</v>
      </c>
      <c r="F279" s="14" t="s">
        <v>14</v>
      </c>
      <c r="G279" s="225">
        <f>'POTONGAN GAJI'!D16</f>
        <v>4650700</v>
      </c>
      <c r="H279" s="225"/>
      <c r="I279" s="178"/>
      <c r="J279" s="169"/>
      <c r="K279" s="14"/>
      <c r="L279" s="169"/>
      <c r="M279" s="14" t="s">
        <v>20</v>
      </c>
      <c r="N279" s="14"/>
      <c r="O279" s="14"/>
      <c r="P279" s="14" t="s">
        <v>13</v>
      </c>
      <c r="Q279" s="14" t="s">
        <v>14</v>
      </c>
      <c r="R279" s="225">
        <f>'POTONGAN GAJI'!D24</f>
        <v>3091200</v>
      </c>
      <c r="S279" s="225"/>
      <c r="T279" s="178"/>
      <c r="U279" s="14"/>
      <c r="V279" s="169"/>
      <c r="W279" s="169"/>
      <c r="X279" s="14" t="s">
        <v>20</v>
      </c>
      <c r="Y279" s="14"/>
      <c r="Z279" s="14"/>
      <c r="AA279" s="14" t="s">
        <v>13</v>
      </c>
      <c r="AB279" s="14" t="s">
        <v>14</v>
      </c>
      <c r="AC279" s="225">
        <f>'POTONGAN GAJI'!AD182</f>
        <v>0</v>
      </c>
      <c r="AD279" s="225"/>
      <c r="AE279" s="178"/>
      <c r="AF279" s="14"/>
    </row>
    <row r="280" spans="1:32" s="11" customFormat="1" ht="11.25" customHeight="1" x14ac:dyDescent="0.15">
      <c r="A280" s="169"/>
      <c r="B280" s="14" t="s">
        <v>21</v>
      </c>
      <c r="C280" s="14"/>
      <c r="D280" s="14"/>
      <c r="E280" s="14"/>
      <c r="F280" s="14"/>
      <c r="G280" s="177"/>
      <c r="H280" s="177"/>
      <c r="I280" s="14"/>
      <c r="J280" s="169"/>
      <c r="K280" s="14"/>
      <c r="L280" s="169"/>
      <c r="M280" s="14" t="s">
        <v>21</v>
      </c>
      <c r="N280" s="14"/>
      <c r="O280" s="14"/>
      <c r="P280" s="14"/>
      <c r="Q280" s="14"/>
      <c r="R280" s="177"/>
      <c r="S280" s="177"/>
      <c r="T280" s="14"/>
      <c r="U280" s="14"/>
      <c r="V280" s="169"/>
      <c r="W280" s="169"/>
      <c r="X280" s="14" t="s">
        <v>21</v>
      </c>
      <c r="Y280" s="14"/>
      <c r="Z280" s="14"/>
      <c r="AA280" s="14"/>
      <c r="AB280" s="14"/>
      <c r="AC280" s="177"/>
      <c r="AD280" s="177"/>
      <c r="AE280" s="14"/>
      <c r="AF280" s="14"/>
    </row>
    <row r="281" spans="1:32" s="11" customFormat="1" ht="11.25" customHeight="1" x14ac:dyDescent="0.15">
      <c r="A281" s="169"/>
      <c r="B281" s="14"/>
      <c r="C281" s="14"/>
      <c r="D281" s="14"/>
      <c r="E281" s="14"/>
      <c r="F281" s="14"/>
      <c r="G281" s="177"/>
      <c r="H281" s="177"/>
      <c r="I281" s="14"/>
      <c r="J281" s="169"/>
      <c r="K281" s="14"/>
      <c r="L281" s="169"/>
      <c r="M281" s="14"/>
      <c r="N281" s="14"/>
      <c r="O281" s="14"/>
      <c r="P281" s="14"/>
      <c r="Q281" s="14"/>
      <c r="R281" s="177"/>
      <c r="S281" s="177"/>
      <c r="T281" s="14"/>
      <c r="U281" s="14"/>
      <c r="V281" s="169"/>
      <c r="W281" s="169"/>
      <c r="X281" s="14"/>
      <c r="Y281" s="14"/>
      <c r="Z281" s="14"/>
      <c r="AA281" s="14"/>
      <c r="AB281" s="14"/>
      <c r="AC281" s="177"/>
      <c r="AD281" s="177"/>
      <c r="AE281" s="14"/>
      <c r="AF281" s="14"/>
    </row>
    <row r="282" spans="1:32" s="11" customFormat="1" ht="11.25" customHeight="1" x14ac:dyDescent="0.15">
      <c r="A282" s="169"/>
      <c r="B282" s="14"/>
      <c r="C282" s="179" t="s">
        <v>12</v>
      </c>
      <c r="D282" s="14" t="s">
        <v>22</v>
      </c>
      <c r="E282" s="14" t="s">
        <v>13</v>
      </c>
      <c r="F282" s="14" t="s">
        <v>14</v>
      </c>
      <c r="G282" s="225">
        <f>'POTONGAN GAJI'!L16</f>
        <v>0</v>
      </c>
      <c r="H282" s="225"/>
      <c r="I282" s="179"/>
      <c r="J282" s="169"/>
      <c r="K282" s="14"/>
      <c r="L282" s="169"/>
      <c r="M282" s="14"/>
      <c r="N282" s="179" t="s">
        <v>12</v>
      </c>
      <c r="O282" s="14" t="s">
        <v>22</v>
      </c>
      <c r="P282" s="14" t="s">
        <v>13</v>
      </c>
      <c r="Q282" s="14" t="s">
        <v>14</v>
      </c>
      <c r="R282" s="225">
        <f>'POTONGAN GAJI'!L24</f>
        <v>0</v>
      </c>
      <c r="S282" s="225"/>
      <c r="T282" s="179"/>
      <c r="U282" s="14"/>
      <c r="V282" s="169"/>
      <c r="W282" s="169"/>
      <c r="X282" s="14"/>
      <c r="Y282" s="179" t="s">
        <v>12</v>
      </c>
      <c r="Z282" s="14" t="s">
        <v>22</v>
      </c>
      <c r="AA282" s="14" t="s">
        <v>13</v>
      </c>
      <c r="AB282" s="14" t="s">
        <v>14</v>
      </c>
      <c r="AC282" s="225">
        <f>'POTONGAN GAJI'!AL182</f>
        <v>0</v>
      </c>
      <c r="AD282" s="225"/>
      <c r="AE282" s="179"/>
      <c r="AF282" s="14"/>
    </row>
    <row r="283" spans="1:32" s="11" customFormat="1" ht="11.25" customHeight="1" x14ac:dyDescent="0.15">
      <c r="A283" s="169"/>
      <c r="B283" s="14"/>
      <c r="C283" s="179" t="s">
        <v>15</v>
      </c>
      <c r="D283" s="14" t="s">
        <v>23</v>
      </c>
      <c r="E283" s="14" t="s">
        <v>13</v>
      </c>
      <c r="F283" s="14" t="s">
        <v>14</v>
      </c>
      <c r="G283" s="225">
        <f>'POTONGAN GAJI'!J16</f>
        <v>2000</v>
      </c>
      <c r="H283" s="225"/>
      <c r="I283" s="14"/>
      <c r="J283" s="169"/>
      <c r="K283" s="14"/>
      <c r="L283" s="169"/>
      <c r="M283" s="14"/>
      <c r="N283" s="179" t="s">
        <v>15</v>
      </c>
      <c r="O283" s="14" t="s">
        <v>23</v>
      </c>
      <c r="P283" s="14" t="s">
        <v>13</v>
      </c>
      <c r="Q283" s="14" t="s">
        <v>14</v>
      </c>
      <c r="R283" s="225">
        <f>'POTONGAN GAJI'!J24</f>
        <v>2000</v>
      </c>
      <c r="S283" s="225"/>
      <c r="T283" s="14"/>
      <c r="U283" s="14"/>
      <c r="V283" s="169"/>
      <c r="W283" s="169"/>
      <c r="X283" s="14"/>
      <c r="Y283" s="179" t="s">
        <v>15</v>
      </c>
      <c r="Z283" s="14" t="s">
        <v>23</v>
      </c>
      <c r="AA283" s="14" t="s">
        <v>13</v>
      </c>
      <c r="AB283" s="14" t="s">
        <v>14</v>
      </c>
      <c r="AC283" s="225">
        <f>'POTONGAN GAJI'!AJ182</f>
        <v>0</v>
      </c>
      <c r="AD283" s="225"/>
      <c r="AE283" s="14"/>
      <c r="AF283" s="14"/>
    </row>
    <row r="284" spans="1:32" s="11" customFormat="1" ht="11.25" customHeight="1" x14ac:dyDescent="0.15">
      <c r="A284" s="169"/>
      <c r="B284" s="14"/>
      <c r="C284" s="179" t="s">
        <v>16</v>
      </c>
      <c r="D284" s="193">
        <f>D12</f>
        <v>0</v>
      </c>
      <c r="E284" s="14" t="s">
        <v>13</v>
      </c>
      <c r="F284" s="14" t="s">
        <v>14</v>
      </c>
      <c r="G284" s="225">
        <f>'POTONGAN GAJI'!I16</f>
        <v>0</v>
      </c>
      <c r="H284" s="225"/>
      <c r="I284" s="14"/>
      <c r="J284" s="169"/>
      <c r="K284" s="14"/>
      <c r="L284" s="169"/>
      <c r="M284" s="14"/>
      <c r="N284" s="179" t="s">
        <v>16</v>
      </c>
      <c r="O284" s="180">
        <f>D12</f>
        <v>0</v>
      </c>
      <c r="P284" s="14" t="s">
        <v>13</v>
      </c>
      <c r="Q284" s="14" t="s">
        <v>14</v>
      </c>
      <c r="R284" s="225">
        <f>'POTONGAN GAJI'!I24</f>
        <v>0</v>
      </c>
      <c r="S284" s="225"/>
      <c r="T284" s="14"/>
      <c r="U284" s="14"/>
      <c r="V284" s="169"/>
      <c r="W284" s="169"/>
      <c r="X284" s="14"/>
      <c r="Y284" s="179" t="s">
        <v>16</v>
      </c>
      <c r="Z284" s="180">
        <f>D12</f>
        <v>0</v>
      </c>
      <c r="AA284" s="14" t="s">
        <v>13</v>
      </c>
      <c r="AB284" s="14" t="s">
        <v>14</v>
      </c>
      <c r="AC284" s="225">
        <f>'POTONGAN GAJI'!AI182</f>
        <v>0</v>
      </c>
      <c r="AD284" s="225"/>
      <c r="AE284" s="14"/>
      <c r="AF284" s="14"/>
    </row>
    <row r="285" spans="1:32" s="11" customFormat="1" ht="11.25" customHeight="1" x14ac:dyDescent="0.15">
      <c r="A285" s="169"/>
      <c r="B285" s="14"/>
      <c r="C285" s="179" t="s">
        <v>17</v>
      </c>
      <c r="D285" s="14" t="s">
        <v>24</v>
      </c>
      <c r="E285" s="14" t="s">
        <v>13</v>
      </c>
      <c r="F285" s="14" t="s">
        <v>14</v>
      </c>
      <c r="G285" s="225">
        <f>'POTONGAN GAJI'!K16</f>
        <v>3000</v>
      </c>
      <c r="H285" s="225"/>
      <c r="I285" s="14"/>
      <c r="J285" s="169"/>
      <c r="K285" s="14"/>
      <c r="L285" s="169"/>
      <c r="M285" s="14"/>
      <c r="N285" s="179" t="s">
        <v>17</v>
      </c>
      <c r="O285" s="14" t="s">
        <v>24</v>
      </c>
      <c r="P285" s="14" t="s">
        <v>13</v>
      </c>
      <c r="Q285" s="14" t="s">
        <v>14</v>
      </c>
      <c r="R285" s="225">
        <f>'POTONGAN GAJI'!K24</f>
        <v>3000</v>
      </c>
      <c r="S285" s="225"/>
      <c r="T285" s="14"/>
      <c r="U285" s="14"/>
      <c r="V285" s="169"/>
      <c r="W285" s="169"/>
      <c r="X285" s="14"/>
      <c r="Y285" s="179" t="s">
        <v>17</v>
      </c>
      <c r="Z285" s="14" t="s">
        <v>24</v>
      </c>
      <c r="AA285" s="14" t="s">
        <v>13</v>
      </c>
      <c r="AB285" s="14" t="s">
        <v>14</v>
      </c>
      <c r="AC285" s="225">
        <f>'POTONGAN GAJI'!AK182</f>
        <v>0</v>
      </c>
      <c r="AD285" s="225"/>
      <c r="AE285" s="14"/>
      <c r="AF285" s="14"/>
    </row>
    <row r="286" spans="1:32" s="11" customFormat="1" ht="11.25" customHeight="1" x14ac:dyDescent="0.15">
      <c r="A286" s="169"/>
      <c r="B286" s="14"/>
      <c r="C286" s="179" t="s">
        <v>25</v>
      </c>
      <c r="D286" s="14" t="s">
        <v>33</v>
      </c>
      <c r="E286" s="14" t="s">
        <v>13</v>
      </c>
      <c r="F286" s="14" t="s">
        <v>14</v>
      </c>
      <c r="G286" s="225">
        <f>'POTONGAN GAJI'!G16</f>
        <v>0</v>
      </c>
      <c r="H286" s="225"/>
      <c r="I286" s="14"/>
      <c r="J286" s="169"/>
      <c r="K286" s="14"/>
      <c r="L286" s="169"/>
      <c r="M286" s="14"/>
      <c r="N286" s="179" t="s">
        <v>25</v>
      </c>
      <c r="O286" s="14" t="s">
        <v>33</v>
      </c>
      <c r="P286" s="14" t="s">
        <v>13</v>
      </c>
      <c r="Q286" s="14" t="s">
        <v>14</v>
      </c>
      <c r="R286" s="225">
        <f>'POTONGAN GAJI'!G24</f>
        <v>0</v>
      </c>
      <c r="S286" s="225"/>
      <c r="T286" s="14"/>
      <c r="U286" s="14"/>
      <c r="V286" s="169"/>
      <c r="W286" s="169"/>
      <c r="X286" s="14"/>
      <c r="Y286" s="179" t="s">
        <v>25</v>
      </c>
      <c r="Z286" s="14" t="s">
        <v>33</v>
      </c>
      <c r="AA286" s="14" t="s">
        <v>13</v>
      </c>
      <c r="AB286" s="14" t="s">
        <v>14</v>
      </c>
      <c r="AC286" s="225">
        <f>'POTONGAN GAJI'!AG182</f>
        <v>0</v>
      </c>
      <c r="AD286" s="225"/>
      <c r="AE286" s="14"/>
      <c r="AF286" s="14"/>
    </row>
    <row r="287" spans="1:32" s="11" customFormat="1" ht="11.25" customHeight="1" x14ac:dyDescent="0.15">
      <c r="A287" s="169"/>
      <c r="B287" s="14"/>
      <c r="C287" s="179" t="s">
        <v>26</v>
      </c>
      <c r="D287" s="14"/>
      <c r="E287" s="14"/>
      <c r="F287" s="14"/>
      <c r="G287" s="225"/>
      <c r="H287" s="225"/>
      <c r="I287" s="14"/>
      <c r="J287" s="169"/>
      <c r="K287" s="14"/>
      <c r="L287" s="169"/>
      <c r="M287" s="14"/>
      <c r="N287" s="179" t="s">
        <v>26</v>
      </c>
      <c r="O287" s="14"/>
      <c r="P287" s="14"/>
      <c r="Q287" s="14"/>
      <c r="R287" s="225"/>
      <c r="S287" s="225"/>
      <c r="T287" s="14"/>
      <c r="U287" s="14"/>
      <c r="V287" s="169"/>
      <c r="W287" s="169"/>
      <c r="X287" s="14"/>
      <c r="Y287" s="179" t="s">
        <v>26</v>
      </c>
      <c r="Z287" s="14"/>
      <c r="AA287" s="14"/>
      <c r="AB287" s="14"/>
      <c r="AC287" s="225"/>
      <c r="AD287" s="225"/>
      <c r="AE287" s="14"/>
      <c r="AF287" s="14"/>
    </row>
    <row r="288" spans="1:32" s="11" customFormat="1" ht="11.25" customHeight="1" x14ac:dyDescent="0.15">
      <c r="A288" s="169"/>
      <c r="B288" s="14"/>
      <c r="C288" s="179" t="s">
        <v>27</v>
      </c>
      <c r="D288" s="14" t="s">
        <v>32</v>
      </c>
      <c r="E288" s="14" t="s">
        <v>13</v>
      </c>
      <c r="F288" s="14" t="s">
        <v>14</v>
      </c>
      <c r="G288" s="225">
        <f>'POTONGAN GAJI'!H16</f>
        <v>0</v>
      </c>
      <c r="H288" s="225"/>
      <c r="I288" s="14"/>
      <c r="J288" s="169"/>
      <c r="K288" s="14"/>
      <c r="L288" s="169"/>
      <c r="M288" s="14"/>
      <c r="N288" s="179" t="s">
        <v>27</v>
      </c>
      <c r="O288" s="14" t="s">
        <v>32</v>
      </c>
      <c r="P288" s="14" t="s">
        <v>13</v>
      </c>
      <c r="Q288" s="14" t="s">
        <v>14</v>
      </c>
      <c r="R288" s="225">
        <f>'POTONGAN GAJI'!H24</f>
        <v>845600</v>
      </c>
      <c r="S288" s="225"/>
      <c r="T288" s="14"/>
      <c r="U288" s="14"/>
      <c r="V288" s="169"/>
      <c r="W288" s="169"/>
      <c r="X288" s="14"/>
      <c r="Y288" s="179" t="s">
        <v>27</v>
      </c>
      <c r="Z288" s="14" t="s">
        <v>32</v>
      </c>
      <c r="AA288" s="14" t="s">
        <v>13</v>
      </c>
      <c r="AB288" s="14" t="s">
        <v>14</v>
      </c>
      <c r="AC288" s="225">
        <f>'POTONGAN GAJI'!AH182</f>
        <v>0</v>
      </c>
      <c r="AD288" s="225"/>
      <c r="AE288" s="14"/>
      <c r="AF288" s="14"/>
    </row>
    <row r="289" spans="1:32" s="11" customFormat="1" ht="11.25" customHeight="1" x14ac:dyDescent="0.15">
      <c r="A289" s="169"/>
      <c r="B289" s="14"/>
      <c r="C289" s="179" t="s">
        <v>28</v>
      </c>
      <c r="D289" s="14" t="s">
        <v>4</v>
      </c>
      <c r="E289" s="14" t="s">
        <v>13</v>
      </c>
      <c r="F289" s="14" t="s">
        <v>14</v>
      </c>
      <c r="G289" s="225">
        <f>'POTONGAN GAJI'!E16</f>
        <v>2344178.5699999998</v>
      </c>
      <c r="H289" s="225"/>
      <c r="I289" s="14"/>
      <c r="J289" s="169"/>
      <c r="K289" s="14"/>
      <c r="L289" s="169"/>
      <c r="M289" s="14"/>
      <c r="N289" s="179" t="s">
        <v>28</v>
      </c>
      <c r="O289" s="14" t="s">
        <v>4</v>
      </c>
      <c r="P289" s="14" t="s">
        <v>13</v>
      </c>
      <c r="Q289" s="14" t="s">
        <v>14</v>
      </c>
      <c r="R289" s="225">
        <f>'POTONGAN GAJI'!E24</f>
        <v>1684697.59</v>
      </c>
      <c r="S289" s="225"/>
      <c r="T289" s="14"/>
      <c r="U289" s="14"/>
      <c r="V289" s="169"/>
      <c r="W289" s="169"/>
      <c r="X289" s="14"/>
      <c r="Y289" s="179" t="s">
        <v>28</v>
      </c>
      <c r="Z289" s="14" t="s">
        <v>4</v>
      </c>
      <c r="AA289" s="14" t="s">
        <v>13</v>
      </c>
      <c r="AB289" s="14" t="s">
        <v>14</v>
      </c>
      <c r="AC289" s="225">
        <f>'POTONGAN GAJI'!AE182</f>
        <v>0</v>
      </c>
      <c r="AD289" s="225"/>
      <c r="AE289" s="14"/>
      <c r="AF289" s="14"/>
    </row>
    <row r="290" spans="1:32" s="11" customFormat="1" ht="11.25" customHeight="1" x14ac:dyDescent="0.15">
      <c r="A290" s="169"/>
      <c r="B290" s="14"/>
      <c r="C290" s="179" t="s">
        <v>29</v>
      </c>
      <c r="D290" s="14" t="s">
        <v>5</v>
      </c>
      <c r="E290" s="14" t="s">
        <v>13</v>
      </c>
      <c r="F290" s="14" t="s">
        <v>14</v>
      </c>
      <c r="G290" s="225">
        <f>'POTONGAN GAJI'!F16</f>
        <v>0</v>
      </c>
      <c r="H290" s="225"/>
      <c r="I290" s="14"/>
      <c r="J290" s="169"/>
      <c r="K290" s="14"/>
      <c r="L290" s="169"/>
      <c r="M290" s="14"/>
      <c r="N290" s="179" t="s">
        <v>29</v>
      </c>
      <c r="O290" s="14" t="s">
        <v>5</v>
      </c>
      <c r="P290" s="14" t="s">
        <v>13</v>
      </c>
      <c r="Q290" s="14" t="s">
        <v>14</v>
      </c>
      <c r="R290" s="225">
        <f>'POTONGAN GAJI'!F24</f>
        <v>0</v>
      </c>
      <c r="S290" s="225"/>
      <c r="T290" s="14"/>
      <c r="U290" s="14"/>
      <c r="V290" s="169"/>
      <c r="W290" s="169"/>
      <c r="X290" s="14"/>
      <c r="Y290" s="179" t="s">
        <v>29</v>
      </c>
      <c r="Z290" s="14" t="s">
        <v>5</v>
      </c>
      <c r="AA290" s="14" t="s">
        <v>13</v>
      </c>
      <c r="AB290" s="14" t="s">
        <v>14</v>
      </c>
      <c r="AC290" s="225">
        <f>'POTONGAN GAJI'!AF182</f>
        <v>0</v>
      </c>
      <c r="AD290" s="225"/>
      <c r="AE290" s="14"/>
      <c r="AF290" s="14"/>
    </row>
    <row r="291" spans="1:32" s="11" customFormat="1" ht="11.25" customHeight="1" x14ac:dyDescent="0.15">
      <c r="A291" s="169"/>
      <c r="B291" s="14"/>
      <c r="C291" s="179" t="s">
        <v>31</v>
      </c>
      <c r="D291" s="14" t="s">
        <v>34</v>
      </c>
      <c r="E291" s="14" t="s">
        <v>13</v>
      </c>
      <c r="F291" s="14" t="s">
        <v>14</v>
      </c>
      <c r="G291" s="225">
        <f>'POTONGAN GAJI'!N16</f>
        <v>0</v>
      </c>
      <c r="H291" s="225"/>
      <c r="I291" s="14"/>
      <c r="J291" s="169"/>
      <c r="K291" s="14"/>
      <c r="L291" s="169"/>
      <c r="M291" s="14"/>
      <c r="N291" s="179" t="s">
        <v>31</v>
      </c>
      <c r="O291" s="14" t="s">
        <v>34</v>
      </c>
      <c r="P291" s="14" t="s">
        <v>13</v>
      </c>
      <c r="Q291" s="14" t="s">
        <v>14</v>
      </c>
      <c r="R291" s="225">
        <f>'POTONGAN GAJI'!N24</f>
        <v>0</v>
      </c>
      <c r="S291" s="225"/>
      <c r="T291" s="14"/>
      <c r="U291" s="14"/>
      <c r="V291" s="169"/>
      <c r="W291" s="169"/>
      <c r="X291" s="14"/>
      <c r="Y291" s="179" t="s">
        <v>31</v>
      </c>
      <c r="Z291" s="14" t="s">
        <v>34</v>
      </c>
      <c r="AA291" s="14" t="s">
        <v>13</v>
      </c>
      <c r="AB291" s="14" t="s">
        <v>14</v>
      </c>
      <c r="AC291" s="225">
        <f>'POTONGAN GAJI'!AM182</f>
        <v>0</v>
      </c>
      <c r="AD291" s="225"/>
      <c r="AE291" s="14"/>
      <c r="AF291" s="14"/>
    </row>
    <row r="292" spans="1:32" s="11" customFormat="1" ht="11.25" customHeight="1" x14ac:dyDescent="0.15">
      <c r="A292" s="169"/>
      <c r="B292" s="14"/>
      <c r="C292" s="14"/>
      <c r="D292" s="14"/>
      <c r="E292" s="14"/>
      <c r="F292" s="14"/>
      <c r="G292" s="177"/>
      <c r="H292" s="177"/>
      <c r="I292" s="14"/>
      <c r="J292" s="169"/>
      <c r="K292" s="14"/>
      <c r="L292" s="169"/>
      <c r="M292" s="14"/>
      <c r="N292" s="14"/>
      <c r="O292" s="14"/>
      <c r="P292" s="14"/>
      <c r="Q292" s="14"/>
      <c r="R292" s="177"/>
      <c r="S292" s="177"/>
      <c r="T292" s="14"/>
      <c r="U292" s="14"/>
      <c r="V292" s="169"/>
      <c r="W292" s="169"/>
      <c r="X292" s="14"/>
      <c r="Y292" s="14"/>
      <c r="Z292" s="14"/>
      <c r="AA292" s="14"/>
      <c r="AB292" s="14"/>
      <c r="AC292" s="177"/>
      <c r="AD292" s="177"/>
      <c r="AE292" s="14"/>
      <c r="AF292" s="14"/>
    </row>
    <row r="293" spans="1:32" s="11" customFormat="1" ht="11.25" customHeight="1" x14ac:dyDescent="0.15">
      <c r="A293" s="169"/>
      <c r="B293" s="14"/>
      <c r="C293" s="14" t="s">
        <v>9</v>
      </c>
      <c r="D293" s="14"/>
      <c r="E293" s="14" t="s">
        <v>13</v>
      </c>
      <c r="F293" s="14" t="s">
        <v>14</v>
      </c>
      <c r="G293" s="225">
        <f>SUM(G282:G291)</f>
        <v>2349178.5699999998</v>
      </c>
      <c r="H293" s="225"/>
      <c r="I293" s="14"/>
      <c r="J293" s="169"/>
      <c r="K293" s="14"/>
      <c r="L293" s="169"/>
      <c r="M293" s="14"/>
      <c r="N293" s="14" t="s">
        <v>9</v>
      </c>
      <c r="O293" s="14"/>
      <c r="P293" s="14" t="s">
        <v>13</v>
      </c>
      <c r="Q293" s="14" t="s">
        <v>14</v>
      </c>
      <c r="R293" s="225">
        <f>SUM(R282:R291)</f>
        <v>2535297.59</v>
      </c>
      <c r="S293" s="225"/>
      <c r="T293" s="14"/>
      <c r="U293" s="14"/>
      <c r="V293" s="169"/>
      <c r="W293" s="169"/>
      <c r="X293" s="14"/>
      <c r="Y293" s="14" t="s">
        <v>9</v>
      </c>
      <c r="Z293" s="14"/>
      <c r="AA293" s="14" t="s">
        <v>13</v>
      </c>
      <c r="AB293" s="14" t="s">
        <v>14</v>
      </c>
      <c r="AC293" s="225">
        <f>SUM(AC282:AC291)</f>
        <v>0</v>
      </c>
      <c r="AD293" s="225"/>
      <c r="AE293" s="14"/>
      <c r="AF293" s="14"/>
    </row>
    <row r="294" spans="1:32" s="11" customFormat="1" ht="11.25" customHeight="1" x14ac:dyDescent="0.15">
      <c r="A294" s="169"/>
      <c r="B294" s="14"/>
      <c r="C294" s="176" t="s">
        <v>10</v>
      </c>
      <c r="D294" s="14"/>
      <c r="E294" s="14" t="s">
        <v>13</v>
      </c>
      <c r="F294" s="14" t="s">
        <v>14</v>
      </c>
      <c r="G294" s="225">
        <f>G279-G293</f>
        <v>2301521.4300000002</v>
      </c>
      <c r="H294" s="225"/>
      <c r="I294" s="14"/>
      <c r="J294" s="169"/>
      <c r="K294" s="14"/>
      <c r="L294" s="169"/>
      <c r="M294" s="14"/>
      <c r="N294" s="176" t="s">
        <v>10</v>
      </c>
      <c r="O294" s="14"/>
      <c r="P294" s="14" t="s">
        <v>13</v>
      </c>
      <c r="Q294" s="14" t="s">
        <v>14</v>
      </c>
      <c r="R294" s="225">
        <f>R279-R293</f>
        <v>555902.41000000015</v>
      </c>
      <c r="S294" s="225"/>
      <c r="T294" s="14"/>
      <c r="U294" s="14"/>
      <c r="V294" s="169"/>
      <c r="W294" s="169"/>
      <c r="X294" s="14"/>
      <c r="Y294" s="176" t="s">
        <v>10</v>
      </c>
      <c r="Z294" s="14"/>
      <c r="AA294" s="14" t="s">
        <v>13</v>
      </c>
      <c r="AB294" s="14" t="s">
        <v>14</v>
      </c>
      <c r="AC294" s="225">
        <f>AC279-AC293</f>
        <v>0</v>
      </c>
      <c r="AD294" s="225"/>
      <c r="AE294" s="14"/>
      <c r="AF294" s="14"/>
    </row>
    <row r="295" spans="1:32" s="11" customFormat="1" ht="9" customHeight="1" x14ac:dyDescent="0.15">
      <c r="A295" s="169"/>
      <c r="B295" s="14"/>
      <c r="C295" s="14"/>
      <c r="D295" s="14"/>
      <c r="E295" s="14"/>
      <c r="F295" s="14"/>
      <c r="G295" s="177"/>
      <c r="H295" s="177"/>
      <c r="I295" s="14"/>
      <c r="J295" s="169"/>
      <c r="K295" s="14"/>
      <c r="L295" s="169"/>
      <c r="M295" s="14"/>
      <c r="N295" s="14"/>
      <c r="O295" s="14"/>
      <c r="P295" s="14"/>
      <c r="Q295" s="14"/>
      <c r="R295" s="177"/>
      <c r="S295" s="177"/>
      <c r="T295" s="14"/>
      <c r="U295" s="14"/>
      <c r="V295" s="169"/>
      <c r="W295" s="169"/>
      <c r="X295" s="14"/>
      <c r="Y295" s="14"/>
      <c r="Z295" s="14"/>
      <c r="AA295" s="14"/>
      <c r="AB295" s="14"/>
      <c r="AC295" s="177"/>
      <c r="AD295" s="177"/>
      <c r="AE295" s="14"/>
      <c r="AF295" s="14"/>
    </row>
    <row r="296" spans="1:32" s="11" customFormat="1" ht="9" customHeight="1" x14ac:dyDescent="0.15">
      <c r="A296" s="169"/>
      <c r="B296" s="14"/>
      <c r="C296" s="14"/>
      <c r="D296" s="14"/>
      <c r="E296" s="14"/>
      <c r="F296" s="14"/>
      <c r="G296" s="177"/>
      <c r="H296" s="177"/>
      <c r="I296" s="14"/>
      <c r="J296" s="169"/>
      <c r="K296" s="14"/>
      <c r="L296" s="169"/>
      <c r="M296" s="14"/>
      <c r="N296" s="14"/>
      <c r="O296" s="14"/>
      <c r="P296" s="14"/>
      <c r="Q296" s="14"/>
      <c r="R296" s="177"/>
      <c r="S296" s="177"/>
      <c r="T296" s="14"/>
      <c r="U296" s="14"/>
      <c r="V296" s="169"/>
      <c r="W296" s="169"/>
      <c r="X296" s="14"/>
      <c r="Y296" s="14"/>
      <c r="Z296" s="14"/>
      <c r="AA296" s="14"/>
      <c r="AB296" s="14"/>
      <c r="AC296" s="177"/>
      <c r="AD296" s="177"/>
      <c r="AE296" s="14"/>
      <c r="AF296" s="14"/>
    </row>
    <row r="297" spans="1:32" s="11" customFormat="1" ht="11.25" customHeight="1" x14ac:dyDescent="0.15">
      <c r="A297" s="169"/>
      <c r="B297" s="14"/>
      <c r="C297" s="14"/>
      <c r="D297" s="14"/>
      <c r="E297" s="14"/>
      <c r="F297" s="14"/>
      <c r="G297" s="177"/>
      <c r="H297" s="181" t="s">
        <v>30</v>
      </c>
      <c r="I297" s="14"/>
      <c r="J297" s="169"/>
      <c r="K297" s="14"/>
      <c r="L297" s="169"/>
      <c r="M297" s="14"/>
      <c r="N297" s="14"/>
      <c r="O297" s="14"/>
      <c r="P297" s="14"/>
      <c r="Q297" s="14"/>
      <c r="R297" s="177"/>
      <c r="S297" s="181" t="s">
        <v>30</v>
      </c>
      <c r="T297" s="14"/>
      <c r="U297" s="14"/>
      <c r="V297" s="169"/>
      <c r="W297" s="169"/>
      <c r="X297" s="14"/>
      <c r="Y297" s="14"/>
      <c r="Z297" s="14"/>
      <c r="AA297" s="14"/>
      <c r="AB297" s="14"/>
      <c r="AC297" s="177"/>
      <c r="AD297" s="181" t="s">
        <v>30</v>
      </c>
      <c r="AE297" s="14"/>
      <c r="AF297" s="14"/>
    </row>
    <row r="298" spans="1:32" s="11" customFormat="1" ht="8.25" customHeight="1" x14ac:dyDescent="0.15">
      <c r="A298" s="169"/>
      <c r="B298" s="14"/>
      <c r="C298" s="14"/>
      <c r="D298" s="14"/>
      <c r="E298" s="14"/>
      <c r="F298" s="14"/>
      <c r="G298" s="177"/>
      <c r="H298" s="182" t="s">
        <v>71</v>
      </c>
      <c r="I298" s="14"/>
      <c r="J298" s="169"/>
      <c r="K298" s="14"/>
      <c r="L298" s="169"/>
      <c r="M298" s="14"/>
      <c r="N298" s="14"/>
      <c r="O298" s="14"/>
      <c r="P298" s="14"/>
      <c r="Q298" s="14"/>
      <c r="R298" s="177"/>
      <c r="S298" s="182" t="s">
        <v>71</v>
      </c>
      <c r="T298" s="14"/>
      <c r="U298" s="14"/>
      <c r="V298" s="169"/>
      <c r="W298" s="169"/>
      <c r="X298" s="14"/>
      <c r="Y298" s="14"/>
      <c r="Z298" s="14"/>
      <c r="AA298" s="14"/>
      <c r="AB298" s="14"/>
      <c r="AC298" s="177"/>
      <c r="AD298" s="182" t="s">
        <v>43</v>
      </c>
      <c r="AE298" s="14"/>
      <c r="AF298" s="14"/>
    </row>
    <row r="299" spans="1:32" s="12" customFormat="1" ht="8.25" customHeight="1" x14ac:dyDescent="0.15">
      <c r="A299" s="170"/>
      <c r="B299" s="171"/>
      <c r="C299" s="171"/>
      <c r="D299" s="171"/>
      <c r="E299" s="171"/>
      <c r="F299" s="171"/>
      <c r="G299" s="183"/>
      <c r="H299" s="184" t="s">
        <v>70</v>
      </c>
      <c r="I299" s="171"/>
      <c r="J299" s="170"/>
      <c r="K299" s="171"/>
      <c r="L299" s="170"/>
      <c r="M299" s="171"/>
      <c r="N299" s="171"/>
      <c r="O299" s="171"/>
      <c r="P299" s="171"/>
      <c r="Q299" s="171"/>
      <c r="R299" s="183"/>
      <c r="S299" s="184" t="s">
        <v>70</v>
      </c>
      <c r="T299" s="171"/>
      <c r="U299" s="171"/>
      <c r="V299" s="170"/>
      <c r="W299" s="170"/>
      <c r="X299" s="171"/>
      <c r="Y299" s="171"/>
      <c r="Z299" s="171"/>
      <c r="AA299" s="171"/>
      <c r="AB299" s="171"/>
      <c r="AC299" s="183"/>
      <c r="AD299" s="184" t="s">
        <v>45</v>
      </c>
      <c r="AE299" s="171"/>
      <c r="AF299" s="171"/>
    </row>
    <row r="300" spans="1:32" s="2" customFormat="1" ht="18" customHeight="1" x14ac:dyDescent="0.2">
      <c r="A300" s="15"/>
      <c r="F300" s="236"/>
      <c r="G300" s="237"/>
      <c r="H300" s="237"/>
      <c r="J300" s="15"/>
      <c r="L300" s="15"/>
      <c r="V300" s="15"/>
      <c r="W300" s="15"/>
    </row>
    <row r="301" spans="1:32" s="2" customFormat="1" ht="18" customHeight="1" x14ac:dyDescent="0.2">
      <c r="A301" s="15"/>
      <c r="F301" s="3"/>
      <c r="G301" s="4"/>
      <c r="H301" s="4"/>
      <c r="J301" s="15"/>
      <c r="L301" s="15"/>
      <c r="V301" s="15"/>
      <c r="W301" s="15"/>
    </row>
    <row r="302" spans="1:32" s="2" customFormat="1" ht="18" customHeight="1" x14ac:dyDescent="0.2">
      <c r="A302" s="15"/>
      <c r="G302" s="235"/>
      <c r="H302" s="235"/>
      <c r="I302" s="7"/>
      <c r="J302" s="15"/>
      <c r="L302" s="15"/>
      <c r="V302" s="15"/>
      <c r="W302" s="15"/>
    </row>
    <row r="303" spans="1:32" s="2" customFormat="1" ht="18" customHeight="1" x14ac:dyDescent="0.2">
      <c r="A303" s="15"/>
      <c r="G303" s="4"/>
      <c r="H303" s="4"/>
      <c r="J303" s="15"/>
      <c r="L303" s="15"/>
      <c r="V303" s="15"/>
      <c r="W303" s="15"/>
    </row>
    <row r="304" spans="1:32" s="2" customFormat="1" ht="18" customHeight="1" x14ac:dyDescent="0.2">
      <c r="A304" s="15"/>
      <c r="G304" s="4"/>
      <c r="H304" s="4"/>
      <c r="J304" s="15"/>
      <c r="L304" s="15"/>
      <c r="V304" s="15"/>
      <c r="W304" s="15"/>
    </row>
    <row r="305" spans="1:23" s="2" customFormat="1" ht="18" customHeight="1" x14ac:dyDescent="0.2">
      <c r="A305" s="15"/>
      <c r="C305" s="6"/>
      <c r="G305" s="235"/>
      <c r="H305" s="235"/>
      <c r="I305" s="6"/>
      <c r="J305" s="15"/>
      <c r="L305" s="15"/>
      <c r="V305" s="15"/>
      <c r="W305" s="15"/>
    </row>
    <row r="306" spans="1:23" s="2" customFormat="1" ht="18" customHeight="1" x14ac:dyDescent="0.2">
      <c r="A306" s="15"/>
      <c r="C306" s="6"/>
      <c r="G306" s="235"/>
      <c r="H306" s="235"/>
      <c r="J306" s="15"/>
      <c r="L306" s="15"/>
      <c r="V306" s="15"/>
      <c r="W306" s="15"/>
    </row>
    <row r="307" spans="1:23" s="2" customFormat="1" ht="18" customHeight="1" x14ac:dyDescent="0.2">
      <c r="A307" s="15"/>
      <c r="C307" s="6"/>
      <c r="G307" s="235"/>
      <c r="H307" s="235"/>
      <c r="J307" s="15"/>
      <c r="L307" s="15"/>
      <c r="V307" s="15"/>
      <c r="W307" s="15"/>
    </row>
    <row r="308" spans="1:23" s="2" customFormat="1" ht="18" customHeight="1" x14ac:dyDescent="0.2">
      <c r="A308" s="15"/>
      <c r="C308" s="6"/>
      <c r="G308" s="235"/>
      <c r="H308" s="235"/>
      <c r="J308" s="15"/>
      <c r="L308" s="15"/>
      <c r="V308" s="15"/>
      <c r="W308" s="15"/>
    </row>
    <row r="309" spans="1:23" s="2" customFormat="1" ht="18" customHeight="1" x14ac:dyDescent="0.2">
      <c r="A309" s="15"/>
      <c r="C309" s="6"/>
      <c r="G309" s="235"/>
      <c r="H309" s="235"/>
      <c r="J309" s="15"/>
      <c r="L309" s="15"/>
      <c r="V309" s="15"/>
      <c r="W309" s="15"/>
    </row>
    <row r="310" spans="1:23" s="2" customFormat="1" ht="18" customHeight="1" x14ac:dyDescent="0.2">
      <c r="A310" s="15"/>
      <c r="C310" s="6"/>
      <c r="G310" s="235"/>
      <c r="H310" s="235"/>
      <c r="J310" s="15"/>
      <c r="L310" s="15"/>
      <c r="V310" s="15"/>
      <c r="W310" s="15"/>
    </row>
    <row r="311" spans="1:23" s="2" customFormat="1" ht="18" customHeight="1" x14ac:dyDescent="0.2">
      <c r="A311" s="15"/>
      <c r="C311" s="6"/>
      <c r="G311" s="235"/>
      <c r="H311" s="235"/>
      <c r="J311" s="15"/>
      <c r="L311" s="15"/>
      <c r="V311" s="15"/>
      <c r="W311" s="15"/>
    </row>
    <row r="312" spans="1:23" s="2" customFormat="1" ht="18" customHeight="1" x14ac:dyDescent="0.2">
      <c r="A312" s="15"/>
      <c r="C312" s="6"/>
      <c r="G312" s="235"/>
      <c r="H312" s="235"/>
      <c r="J312" s="15"/>
      <c r="L312" s="15"/>
      <c r="V312" s="15"/>
      <c r="W312" s="15"/>
    </row>
    <row r="313" spans="1:23" s="2" customFormat="1" ht="18" customHeight="1" x14ac:dyDescent="0.2">
      <c r="A313" s="15"/>
      <c r="C313" s="6"/>
      <c r="G313" s="235"/>
      <c r="H313" s="235"/>
      <c r="J313" s="15"/>
      <c r="L313" s="15"/>
      <c r="V313" s="15"/>
      <c r="W313" s="15"/>
    </row>
    <row r="314" spans="1:23" s="2" customFormat="1" ht="18" customHeight="1" x14ac:dyDescent="0.2">
      <c r="A314" s="15"/>
      <c r="C314" s="6"/>
      <c r="G314" s="235"/>
      <c r="H314" s="235"/>
      <c r="J314" s="15"/>
      <c r="L314" s="15"/>
      <c r="V314" s="15"/>
      <c r="W314" s="15"/>
    </row>
    <row r="315" spans="1:23" s="2" customFormat="1" ht="18" customHeight="1" x14ac:dyDescent="0.2">
      <c r="A315" s="15"/>
      <c r="G315" s="4"/>
      <c r="H315" s="4"/>
      <c r="J315" s="15"/>
      <c r="L315" s="15"/>
      <c r="V315" s="15"/>
      <c r="W315" s="15"/>
    </row>
    <row r="316" spans="1:23" s="2" customFormat="1" ht="18" customHeight="1" x14ac:dyDescent="0.2">
      <c r="A316" s="15"/>
      <c r="G316" s="235"/>
      <c r="H316" s="235"/>
      <c r="J316" s="15"/>
      <c r="L316" s="15"/>
      <c r="V316" s="15"/>
      <c r="W316" s="15"/>
    </row>
    <row r="317" spans="1:23" s="2" customFormat="1" ht="18" customHeight="1" x14ac:dyDescent="0.2">
      <c r="A317" s="15"/>
      <c r="C317" s="3"/>
      <c r="G317" s="235"/>
      <c r="H317" s="235"/>
      <c r="J317" s="15"/>
      <c r="L317" s="15"/>
      <c r="V317" s="15"/>
      <c r="W317" s="15"/>
    </row>
    <row r="318" spans="1:23" s="2" customFormat="1" ht="18" customHeight="1" x14ac:dyDescent="0.2">
      <c r="A318" s="15"/>
      <c r="G318" s="4"/>
      <c r="H318" s="4"/>
      <c r="J318" s="15"/>
      <c r="L318" s="15"/>
      <c r="V318" s="15"/>
      <c r="W318" s="15"/>
    </row>
    <row r="319" spans="1:23" s="2" customFormat="1" ht="18" customHeight="1" x14ac:dyDescent="0.2">
      <c r="A319" s="15"/>
      <c r="G319" s="4"/>
      <c r="H319" s="4"/>
      <c r="J319" s="15"/>
      <c r="L319" s="15"/>
      <c r="V319" s="15"/>
      <c r="W319" s="15"/>
    </row>
    <row r="320" spans="1:23" s="2" customFormat="1" ht="18" customHeight="1" x14ac:dyDescent="0.2">
      <c r="A320" s="15"/>
      <c r="G320" s="4"/>
      <c r="H320" s="8"/>
      <c r="J320" s="15"/>
      <c r="L320" s="15"/>
      <c r="V320" s="15"/>
      <c r="W320" s="15"/>
    </row>
    <row r="321" spans="1:23" s="2" customFormat="1" ht="18" customHeight="1" x14ac:dyDescent="0.2">
      <c r="A321" s="15"/>
      <c r="G321" s="4"/>
      <c r="H321" s="4"/>
      <c r="J321" s="15"/>
      <c r="L321" s="15"/>
      <c r="V321" s="15"/>
      <c r="W321" s="15"/>
    </row>
    <row r="322" spans="1:23" s="2" customFormat="1" ht="18" customHeight="1" x14ac:dyDescent="0.2">
      <c r="A322" s="15"/>
      <c r="G322" s="4"/>
      <c r="H322" s="4"/>
      <c r="J322" s="15"/>
      <c r="L322" s="15"/>
      <c r="V322" s="15"/>
      <c r="W322" s="15"/>
    </row>
    <row r="323" spans="1:23" s="2" customFormat="1" ht="18" customHeight="1" x14ac:dyDescent="0.2">
      <c r="A323" s="15"/>
      <c r="G323" s="4"/>
      <c r="H323" s="9"/>
      <c r="J323" s="15"/>
      <c r="L323" s="15"/>
      <c r="V323" s="15"/>
      <c r="W323" s="15"/>
    </row>
    <row r="324" spans="1:23" s="2" customFormat="1" ht="18" customHeight="1" x14ac:dyDescent="0.2">
      <c r="A324" s="15"/>
      <c r="G324" s="4"/>
      <c r="H324" s="8"/>
      <c r="J324" s="15"/>
      <c r="L324" s="15"/>
      <c r="V324" s="15"/>
      <c r="W324" s="15"/>
    </row>
    <row r="325" spans="1:23" s="2" customFormat="1" ht="18" customHeight="1" x14ac:dyDescent="0.2">
      <c r="A325" s="15"/>
      <c r="G325" s="4"/>
      <c r="H325" s="4"/>
      <c r="J325" s="15"/>
      <c r="L325" s="15"/>
      <c r="V325" s="15"/>
      <c r="W325" s="15"/>
    </row>
    <row r="326" spans="1:23" s="2" customFormat="1" ht="18" customHeight="1" x14ac:dyDescent="0.2">
      <c r="A326" s="15"/>
      <c r="G326" s="4"/>
      <c r="H326" s="4"/>
      <c r="J326" s="15"/>
      <c r="L326" s="15"/>
      <c r="V326" s="15"/>
      <c r="W326" s="15"/>
    </row>
    <row r="327" spans="1:23" s="2" customFormat="1" ht="18" customHeight="1" x14ac:dyDescent="0.2">
      <c r="A327" s="15"/>
      <c r="G327" s="4"/>
      <c r="H327" s="4"/>
      <c r="J327" s="15"/>
      <c r="L327" s="15"/>
      <c r="V327" s="15"/>
      <c r="W327" s="15"/>
    </row>
    <row r="328" spans="1:23" s="2" customFormat="1" ht="18" customHeight="1" x14ac:dyDescent="0.2">
      <c r="A328" s="15"/>
      <c r="G328" s="4"/>
      <c r="H328" s="4"/>
      <c r="J328" s="15"/>
      <c r="L328" s="15"/>
      <c r="V328" s="15"/>
      <c r="W328" s="15"/>
    </row>
    <row r="329" spans="1:23" s="2" customFormat="1" ht="18" customHeight="1" x14ac:dyDescent="0.2">
      <c r="A329" s="15"/>
      <c r="F329" s="236"/>
      <c r="G329" s="237"/>
      <c r="H329" s="237"/>
      <c r="J329" s="15"/>
      <c r="L329" s="15"/>
      <c r="V329" s="15"/>
      <c r="W329" s="15"/>
    </row>
    <row r="330" spans="1:23" s="2" customFormat="1" ht="18" customHeight="1" x14ac:dyDescent="0.2">
      <c r="A330" s="15"/>
      <c r="F330" s="3"/>
      <c r="G330" s="4"/>
      <c r="H330" s="4"/>
      <c r="J330" s="15"/>
      <c r="L330" s="15"/>
      <c r="V330" s="15"/>
      <c r="W330" s="15"/>
    </row>
    <row r="331" spans="1:23" s="2" customFormat="1" ht="18" customHeight="1" x14ac:dyDescent="0.2">
      <c r="A331" s="15"/>
      <c r="G331" s="235"/>
      <c r="H331" s="235"/>
      <c r="I331" s="7"/>
      <c r="J331" s="15"/>
      <c r="L331" s="15"/>
      <c r="V331" s="15"/>
      <c r="W331" s="15"/>
    </row>
    <row r="332" spans="1:23" s="2" customFormat="1" ht="18" customHeight="1" x14ac:dyDescent="0.2">
      <c r="A332" s="15"/>
      <c r="G332" s="4"/>
      <c r="H332" s="4"/>
      <c r="J332" s="15"/>
      <c r="L332" s="15"/>
      <c r="V332" s="15"/>
      <c r="W332" s="15"/>
    </row>
    <row r="333" spans="1:23" s="2" customFormat="1" ht="18" customHeight="1" x14ac:dyDescent="0.2">
      <c r="A333" s="15"/>
      <c r="G333" s="4"/>
      <c r="H333" s="4"/>
      <c r="J333" s="15"/>
      <c r="L333" s="15"/>
      <c r="V333" s="15"/>
      <c r="W333" s="15"/>
    </row>
    <row r="334" spans="1:23" s="2" customFormat="1" ht="18" customHeight="1" x14ac:dyDescent="0.2">
      <c r="A334" s="15"/>
      <c r="C334" s="6"/>
      <c r="G334" s="235"/>
      <c r="H334" s="235"/>
      <c r="I334" s="6"/>
      <c r="J334" s="15"/>
      <c r="L334" s="15"/>
      <c r="V334" s="15"/>
      <c r="W334" s="15"/>
    </row>
    <row r="335" spans="1:23" s="2" customFormat="1" ht="18" customHeight="1" x14ac:dyDescent="0.2">
      <c r="A335" s="15"/>
      <c r="C335" s="6"/>
      <c r="G335" s="235"/>
      <c r="H335" s="235"/>
      <c r="J335" s="15"/>
      <c r="L335" s="15"/>
      <c r="V335" s="15"/>
      <c r="W335" s="15"/>
    </row>
    <row r="336" spans="1:23" s="2" customFormat="1" ht="18" customHeight="1" x14ac:dyDescent="0.2">
      <c r="A336" s="15"/>
      <c r="C336" s="6"/>
      <c r="G336" s="235"/>
      <c r="H336" s="235"/>
      <c r="J336" s="15"/>
      <c r="L336" s="15"/>
      <c r="V336" s="15"/>
      <c r="W336" s="15"/>
    </row>
    <row r="337" spans="1:23" s="2" customFormat="1" ht="18" customHeight="1" x14ac:dyDescent="0.2">
      <c r="A337" s="15"/>
      <c r="C337" s="6"/>
      <c r="G337" s="235"/>
      <c r="H337" s="235"/>
      <c r="J337" s="15"/>
      <c r="L337" s="15"/>
      <c r="V337" s="15"/>
      <c r="W337" s="15"/>
    </row>
    <row r="338" spans="1:23" s="2" customFormat="1" ht="18" customHeight="1" x14ac:dyDescent="0.2">
      <c r="A338" s="15"/>
      <c r="C338" s="6"/>
      <c r="G338" s="235"/>
      <c r="H338" s="235"/>
      <c r="J338" s="15"/>
      <c r="L338" s="15"/>
      <c r="V338" s="15"/>
      <c r="W338" s="15"/>
    </row>
    <row r="339" spans="1:23" s="2" customFormat="1" ht="18" customHeight="1" x14ac:dyDescent="0.2">
      <c r="A339" s="15"/>
      <c r="C339" s="6"/>
      <c r="G339" s="235"/>
      <c r="H339" s="235"/>
      <c r="J339" s="15"/>
      <c r="L339" s="15"/>
      <c r="V339" s="15"/>
      <c r="W339" s="15"/>
    </row>
    <row r="340" spans="1:23" s="2" customFormat="1" ht="18" customHeight="1" x14ac:dyDescent="0.2">
      <c r="A340" s="15"/>
      <c r="C340" s="6"/>
      <c r="G340" s="235"/>
      <c r="H340" s="235"/>
      <c r="J340" s="15"/>
      <c r="L340" s="15"/>
      <c r="V340" s="15"/>
      <c r="W340" s="15"/>
    </row>
    <row r="341" spans="1:23" s="2" customFormat="1" ht="18" customHeight="1" x14ac:dyDescent="0.2">
      <c r="A341" s="15"/>
      <c r="C341" s="6"/>
      <c r="G341" s="235"/>
      <c r="H341" s="235"/>
      <c r="J341" s="15"/>
      <c r="L341" s="15"/>
      <c r="V341" s="15"/>
      <c r="W341" s="15"/>
    </row>
    <row r="342" spans="1:23" s="2" customFormat="1" ht="18" customHeight="1" x14ac:dyDescent="0.2">
      <c r="A342" s="15"/>
      <c r="C342" s="6"/>
      <c r="G342" s="235"/>
      <c r="H342" s="235"/>
      <c r="J342" s="15"/>
      <c r="L342" s="15"/>
      <c r="V342" s="15"/>
      <c r="W342" s="15"/>
    </row>
    <row r="343" spans="1:23" s="2" customFormat="1" ht="18" customHeight="1" x14ac:dyDescent="0.2">
      <c r="A343" s="15"/>
      <c r="C343" s="6"/>
      <c r="G343" s="235"/>
      <c r="H343" s="235"/>
      <c r="J343" s="15"/>
      <c r="L343" s="15"/>
      <c r="V343" s="15"/>
      <c r="W343" s="15"/>
    </row>
    <row r="344" spans="1:23" s="2" customFormat="1" ht="18" customHeight="1" x14ac:dyDescent="0.2">
      <c r="A344" s="15"/>
      <c r="G344" s="4"/>
      <c r="H344" s="4"/>
      <c r="J344" s="15"/>
      <c r="L344" s="15"/>
      <c r="V344" s="15"/>
      <c r="W344" s="15"/>
    </row>
    <row r="345" spans="1:23" s="2" customFormat="1" ht="18" customHeight="1" x14ac:dyDescent="0.2">
      <c r="A345" s="15"/>
      <c r="G345" s="235"/>
      <c r="H345" s="235"/>
      <c r="J345" s="15"/>
      <c r="L345" s="15"/>
      <c r="V345" s="15"/>
      <c r="W345" s="15"/>
    </row>
    <row r="346" spans="1:23" s="2" customFormat="1" ht="18" customHeight="1" x14ac:dyDescent="0.2">
      <c r="A346" s="15"/>
      <c r="C346" s="3"/>
      <c r="G346" s="235"/>
      <c r="H346" s="235"/>
      <c r="J346" s="15"/>
      <c r="L346" s="15"/>
      <c r="V346" s="15"/>
      <c r="W346" s="15"/>
    </row>
    <row r="347" spans="1:23" s="2" customFormat="1" ht="18" customHeight="1" x14ac:dyDescent="0.2">
      <c r="A347" s="15"/>
      <c r="G347" s="4"/>
      <c r="H347" s="4"/>
      <c r="J347" s="15"/>
      <c r="L347" s="15"/>
      <c r="V347" s="15"/>
      <c r="W347" s="15"/>
    </row>
    <row r="348" spans="1:23" s="2" customFormat="1" ht="18" customHeight="1" x14ac:dyDescent="0.2">
      <c r="A348" s="15"/>
      <c r="G348" s="4"/>
      <c r="H348" s="4"/>
      <c r="J348" s="15"/>
      <c r="L348" s="15"/>
      <c r="V348" s="15"/>
      <c r="W348" s="15"/>
    </row>
    <row r="349" spans="1:23" s="2" customFormat="1" ht="18" customHeight="1" x14ac:dyDescent="0.2">
      <c r="A349" s="15"/>
      <c r="G349" s="4"/>
      <c r="H349" s="8"/>
      <c r="J349" s="15"/>
      <c r="L349" s="15"/>
      <c r="V349" s="15"/>
      <c r="W349" s="15"/>
    </row>
    <row r="350" spans="1:23" s="2" customFormat="1" ht="18" customHeight="1" x14ac:dyDescent="0.2">
      <c r="A350" s="15"/>
      <c r="G350" s="4"/>
      <c r="H350" s="4"/>
      <c r="J350" s="15"/>
      <c r="L350" s="15"/>
      <c r="V350" s="15"/>
      <c r="W350" s="15"/>
    </row>
    <row r="351" spans="1:23" s="2" customFormat="1" ht="18" customHeight="1" x14ac:dyDescent="0.2">
      <c r="A351" s="15"/>
      <c r="G351" s="4"/>
      <c r="H351" s="4"/>
      <c r="J351" s="15"/>
      <c r="L351" s="15"/>
      <c r="V351" s="15"/>
      <c r="W351" s="15"/>
    </row>
    <row r="352" spans="1:23" s="2" customFormat="1" ht="18" customHeight="1" x14ac:dyDescent="0.2">
      <c r="A352" s="15"/>
      <c r="G352" s="4"/>
      <c r="H352" s="9"/>
      <c r="J352" s="15"/>
      <c r="L352" s="15"/>
      <c r="V352" s="15"/>
      <c r="W352" s="15"/>
    </row>
    <row r="353" spans="1:23" s="2" customFormat="1" ht="18" customHeight="1" x14ac:dyDescent="0.2">
      <c r="A353" s="15"/>
      <c r="G353" s="4"/>
      <c r="H353" s="8"/>
      <c r="J353" s="15"/>
      <c r="L353" s="15"/>
      <c r="V353" s="15"/>
      <c r="W353" s="15"/>
    </row>
    <row r="354" spans="1:23" s="2" customFormat="1" ht="18" customHeight="1" x14ac:dyDescent="0.2">
      <c r="A354" s="15"/>
      <c r="G354" s="4"/>
      <c r="H354" s="4"/>
      <c r="J354" s="15"/>
      <c r="L354" s="15"/>
      <c r="V354" s="15"/>
      <c r="W354" s="15"/>
    </row>
    <row r="355" spans="1:23" s="2" customFormat="1" ht="18" customHeight="1" x14ac:dyDescent="0.2">
      <c r="A355" s="15"/>
      <c r="G355" s="4"/>
      <c r="H355" s="4"/>
      <c r="J355" s="15"/>
      <c r="L355" s="15"/>
      <c r="V355" s="15"/>
      <c r="W355" s="15"/>
    </row>
    <row r="356" spans="1:23" s="2" customFormat="1" ht="18" customHeight="1" x14ac:dyDescent="0.2">
      <c r="A356" s="15"/>
      <c r="G356" s="4"/>
      <c r="H356" s="4"/>
      <c r="J356" s="15"/>
      <c r="L356" s="15"/>
      <c r="V356" s="15"/>
      <c r="W356" s="15"/>
    </row>
    <row r="357" spans="1:23" s="2" customFormat="1" ht="18" customHeight="1" x14ac:dyDescent="0.2">
      <c r="A357" s="15"/>
      <c r="G357" s="4"/>
      <c r="H357" s="4"/>
      <c r="J357" s="15"/>
      <c r="L357" s="15"/>
      <c r="V357" s="15"/>
      <c r="W357" s="15"/>
    </row>
    <row r="358" spans="1:23" s="2" customFormat="1" ht="18" customHeight="1" x14ac:dyDescent="0.2">
      <c r="A358" s="15"/>
      <c r="F358" s="236"/>
      <c r="G358" s="237"/>
      <c r="H358" s="237"/>
      <c r="J358" s="15"/>
      <c r="L358" s="15"/>
      <c r="V358" s="15"/>
      <c r="W358" s="15"/>
    </row>
    <row r="359" spans="1:23" s="2" customFormat="1" ht="18" customHeight="1" x14ac:dyDescent="0.2">
      <c r="A359" s="15"/>
      <c r="F359" s="3"/>
      <c r="G359" s="4"/>
      <c r="H359" s="4"/>
      <c r="J359" s="15"/>
      <c r="L359" s="15"/>
      <c r="V359" s="15"/>
      <c r="W359" s="15"/>
    </row>
    <row r="360" spans="1:23" s="2" customFormat="1" ht="18" customHeight="1" x14ac:dyDescent="0.2">
      <c r="A360" s="15"/>
      <c r="G360" s="235"/>
      <c r="H360" s="235"/>
      <c r="I360" s="7"/>
      <c r="J360" s="15"/>
      <c r="L360" s="15"/>
      <c r="V360" s="15"/>
      <c r="W360" s="15"/>
    </row>
    <row r="361" spans="1:23" s="2" customFormat="1" ht="18" customHeight="1" x14ac:dyDescent="0.2">
      <c r="A361" s="15"/>
      <c r="G361" s="4"/>
      <c r="H361" s="4"/>
      <c r="J361" s="15"/>
      <c r="L361" s="15"/>
      <c r="V361" s="15"/>
      <c r="W361" s="15"/>
    </row>
    <row r="362" spans="1:23" s="2" customFormat="1" ht="18" customHeight="1" x14ac:dyDescent="0.2">
      <c r="A362" s="15"/>
      <c r="G362" s="4"/>
      <c r="H362" s="4"/>
      <c r="J362" s="15"/>
      <c r="L362" s="15"/>
      <c r="V362" s="15"/>
      <c r="W362" s="15"/>
    </row>
    <row r="363" spans="1:23" s="2" customFormat="1" ht="18" customHeight="1" x14ac:dyDescent="0.2">
      <c r="A363" s="15"/>
      <c r="C363" s="6"/>
      <c r="G363" s="235"/>
      <c r="H363" s="235"/>
      <c r="I363" s="6"/>
      <c r="J363" s="15"/>
      <c r="L363" s="15"/>
      <c r="V363" s="15"/>
      <c r="W363" s="15"/>
    </row>
    <row r="364" spans="1:23" s="2" customFormat="1" ht="18" customHeight="1" x14ac:dyDescent="0.2">
      <c r="A364" s="15"/>
      <c r="C364" s="6"/>
      <c r="G364" s="235"/>
      <c r="H364" s="235"/>
      <c r="J364" s="15"/>
      <c r="L364" s="15"/>
      <c r="V364" s="15"/>
      <c r="W364" s="15"/>
    </row>
    <row r="365" spans="1:23" s="2" customFormat="1" ht="18" customHeight="1" x14ac:dyDescent="0.2">
      <c r="A365" s="15"/>
      <c r="C365" s="6"/>
      <c r="G365" s="235"/>
      <c r="H365" s="235"/>
      <c r="J365" s="15"/>
      <c r="L365" s="15"/>
      <c r="V365" s="15"/>
      <c r="W365" s="15"/>
    </row>
    <row r="366" spans="1:23" s="2" customFormat="1" ht="18" customHeight="1" x14ac:dyDescent="0.2">
      <c r="A366" s="15"/>
      <c r="C366" s="6"/>
      <c r="G366" s="235"/>
      <c r="H366" s="235"/>
      <c r="J366" s="15"/>
      <c r="L366" s="15"/>
      <c r="V366" s="15"/>
      <c r="W366" s="15"/>
    </row>
    <row r="367" spans="1:23" s="2" customFormat="1" ht="18" customHeight="1" x14ac:dyDescent="0.2">
      <c r="A367" s="15"/>
      <c r="C367" s="6"/>
      <c r="G367" s="235"/>
      <c r="H367" s="235"/>
      <c r="J367" s="15"/>
      <c r="L367" s="15"/>
      <c r="V367" s="15"/>
      <c r="W367" s="15"/>
    </row>
    <row r="368" spans="1:23" s="2" customFormat="1" ht="18" customHeight="1" x14ac:dyDescent="0.2">
      <c r="A368" s="15"/>
      <c r="C368" s="6"/>
      <c r="G368" s="235"/>
      <c r="H368" s="235"/>
      <c r="J368" s="15"/>
      <c r="L368" s="15"/>
      <c r="V368" s="15"/>
      <c r="W368" s="15"/>
    </row>
    <row r="369" spans="1:23" s="2" customFormat="1" ht="18" customHeight="1" x14ac:dyDescent="0.2">
      <c r="A369" s="15"/>
      <c r="C369" s="6"/>
      <c r="G369" s="235"/>
      <c r="H369" s="235"/>
      <c r="J369" s="15"/>
      <c r="L369" s="15"/>
      <c r="V369" s="15"/>
      <c r="W369" s="15"/>
    </row>
    <row r="370" spans="1:23" s="2" customFormat="1" ht="18" customHeight="1" x14ac:dyDescent="0.2">
      <c r="A370" s="15"/>
      <c r="C370" s="6"/>
      <c r="G370" s="235"/>
      <c r="H370" s="235"/>
      <c r="J370" s="15"/>
      <c r="L370" s="15"/>
      <c r="V370" s="15"/>
      <c r="W370" s="15"/>
    </row>
    <row r="371" spans="1:23" s="2" customFormat="1" ht="18" customHeight="1" x14ac:dyDescent="0.2">
      <c r="A371" s="15"/>
      <c r="C371" s="6"/>
      <c r="G371" s="235"/>
      <c r="H371" s="235"/>
      <c r="J371" s="15"/>
      <c r="L371" s="15"/>
      <c r="V371" s="15"/>
      <c r="W371" s="15"/>
    </row>
    <row r="372" spans="1:23" s="2" customFormat="1" ht="18" customHeight="1" x14ac:dyDescent="0.2">
      <c r="A372" s="15"/>
      <c r="C372" s="6"/>
      <c r="G372" s="235"/>
      <c r="H372" s="235"/>
      <c r="J372" s="15"/>
      <c r="L372" s="15"/>
      <c r="V372" s="15"/>
      <c r="W372" s="15"/>
    </row>
    <row r="373" spans="1:23" s="2" customFormat="1" ht="18" customHeight="1" x14ac:dyDescent="0.2">
      <c r="A373" s="15"/>
      <c r="G373" s="4"/>
      <c r="H373" s="4"/>
      <c r="J373" s="15"/>
      <c r="L373" s="15"/>
      <c r="V373" s="15"/>
      <c r="W373" s="15"/>
    </row>
    <row r="374" spans="1:23" s="2" customFormat="1" ht="18" customHeight="1" x14ac:dyDescent="0.2">
      <c r="A374" s="15"/>
      <c r="G374" s="235"/>
      <c r="H374" s="235"/>
      <c r="J374" s="15"/>
      <c r="L374" s="15"/>
      <c r="V374" s="15"/>
      <c r="W374" s="15"/>
    </row>
    <row r="375" spans="1:23" s="2" customFormat="1" ht="18" customHeight="1" x14ac:dyDescent="0.2">
      <c r="A375" s="15"/>
      <c r="C375" s="3"/>
      <c r="G375" s="235"/>
      <c r="H375" s="235"/>
      <c r="J375" s="15"/>
      <c r="L375" s="15"/>
      <c r="V375" s="15"/>
      <c r="W375" s="15"/>
    </row>
    <row r="376" spans="1:23" s="2" customFormat="1" ht="18" customHeight="1" x14ac:dyDescent="0.2">
      <c r="A376" s="15"/>
      <c r="G376" s="4"/>
      <c r="H376" s="4"/>
      <c r="J376" s="15"/>
      <c r="L376" s="15"/>
      <c r="V376" s="15"/>
      <c r="W376" s="15"/>
    </row>
    <row r="377" spans="1:23" s="2" customFormat="1" ht="18" customHeight="1" x14ac:dyDescent="0.2">
      <c r="A377" s="15"/>
      <c r="G377" s="4"/>
      <c r="H377" s="4"/>
      <c r="J377" s="15"/>
      <c r="L377" s="15"/>
      <c r="V377" s="15"/>
      <c r="W377" s="15"/>
    </row>
    <row r="378" spans="1:23" s="2" customFormat="1" ht="18" customHeight="1" x14ac:dyDescent="0.2">
      <c r="A378" s="15"/>
      <c r="G378" s="4"/>
      <c r="H378" s="8"/>
      <c r="J378" s="15"/>
      <c r="L378" s="15"/>
      <c r="V378" s="15"/>
      <c r="W378" s="15"/>
    </row>
    <row r="379" spans="1:23" s="2" customFormat="1" ht="18" customHeight="1" x14ac:dyDescent="0.2">
      <c r="A379" s="15"/>
      <c r="G379" s="4"/>
      <c r="H379" s="4"/>
      <c r="J379" s="15"/>
      <c r="L379" s="15"/>
      <c r="V379" s="15"/>
      <c r="W379" s="15"/>
    </row>
    <row r="380" spans="1:23" s="2" customFormat="1" ht="18" customHeight="1" x14ac:dyDescent="0.2">
      <c r="A380" s="15"/>
      <c r="G380" s="4"/>
      <c r="H380" s="4"/>
      <c r="J380" s="15"/>
      <c r="L380" s="15"/>
      <c r="V380" s="15"/>
      <c r="W380" s="15"/>
    </row>
    <row r="381" spans="1:23" s="2" customFormat="1" ht="18" customHeight="1" x14ac:dyDescent="0.2">
      <c r="A381" s="15"/>
      <c r="G381" s="4"/>
      <c r="H381" s="9"/>
      <c r="J381" s="15"/>
      <c r="L381" s="15"/>
      <c r="V381" s="15"/>
      <c r="W381" s="15"/>
    </row>
    <row r="382" spans="1:23" s="2" customFormat="1" ht="18" customHeight="1" x14ac:dyDescent="0.2">
      <c r="A382" s="15"/>
      <c r="G382" s="4"/>
      <c r="H382" s="8"/>
      <c r="J382" s="15"/>
      <c r="L382" s="15"/>
      <c r="V382" s="15"/>
      <c r="W382" s="15"/>
    </row>
    <row r="383" spans="1:23" s="2" customFormat="1" ht="18" customHeight="1" x14ac:dyDescent="0.2">
      <c r="A383" s="15"/>
      <c r="G383" s="4"/>
      <c r="H383" s="4"/>
      <c r="J383" s="15"/>
      <c r="L383" s="15"/>
      <c r="V383" s="15"/>
      <c r="W383" s="15"/>
    </row>
    <row r="384" spans="1:23" s="2" customFormat="1" ht="18" customHeight="1" x14ac:dyDescent="0.2">
      <c r="A384" s="15"/>
      <c r="G384" s="4"/>
      <c r="H384" s="4"/>
      <c r="J384" s="15"/>
      <c r="L384" s="15"/>
      <c r="V384" s="15"/>
      <c r="W384" s="15"/>
    </row>
    <row r="385" spans="1:23" s="2" customFormat="1" ht="18" customHeight="1" x14ac:dyDescent="0.2">
      <c r="A385" s="15"/>
      <c r="G385" s="4"/>
      <c r="H385" s="4"/>
      <c r="J385" s="15"/>
      <c r="L385" s="15"/>
      <c r="V385" s="15"/>
      <c r="W385" s="15"/>
    </row>
    <row r="386" spans="1:23" s="2" customFormat="1" ht="18" customHeight="1" x14ac:dyDescent="0.2">
      <c r="A386" s="15"/>
      <c r="G386" s="4"/>
      <c r="H386" s="4"/>
      <c r="J386" s="15"/>
      <c r="L386" s="15"/>
      <c r="V386" s="15"/>
      <c r="W386" s="15"/>
    </row>
    <row r="387" spans="1:23" s="2" customFormat="1" ht="18" customHeight="1" x14ac:dyDescent="0.2">
      <c r="A387" s="15"/>
      <c r="F387" s="236"/>
      <c r="G387" s="237"/>
      <c r="H387" s="237"/>
      <c r="J387" s="15"/>
      <c r="L387" s="15"/>
      <c r="V387" s="15"/>
      <c r="W387" s="15"/>
    </row>
    <row r="388" spans="1:23" s="2" customFormat="1" ht="18" customHeight="1" x14ac:dyDescent="0.2">
      <c r="A388" s="15"/>
      <c r="F388" s="3"/>
      <c r="G388" s="4"/>
      <c r="H388" s="4"/>
      <c r="J388" s="15"/>
      <c r="L388" s="15"/>
      <c r="V388" s="15"/>
      <c r="W388" s="15"/>
    </row>
    <row r="389" spans="1:23" s="2" customFormat="1" ht="18" customHeight="1" x14ac:dyDescent="0.2">
      <c r="A389" s="15"/>
      <c r="G389" s="235"/>
      <c r="H389" s="235"/>
      <c r="I389" s="7"/>
      <c r="J389" s="15"/>
      <c r="L389" s="15"/>
      <c r="V389" s="15"/>
      <c r="W389" s="15"/>
    </row>
    <row r="390" spans="1:23" s="2" customFormat="1" ht="18" customHeight="1" x14ac:dyDescent="0.2">
      <c r="A390" s="15"/>
      <c r="G390" s="4"/>
      <c r="H390" s="4"/>
      <c r="J390" s="15"/>
      <c r="L390" s="15"/>
      <c r="V390" s="15"/>
      <c r="W390" s="15"/>
    </row>
    <row r="391" spans="1:23" s="2" customFormat="1" ht="18" customHeight="1" x14ac:dyDescent="0.2">
      <c r="A391" s="15"/>
      <c r="G391" s="4"/>
      <c r="H391" s="4"/>
      <c r="J391" s="15"/>
      <c r="L391" s="15"/>
      <c r="V391" s="15"/>
      <c r="W391" s="15"/>
    </row>
    <row r="392" spans="1:23" s="2" customFormat="1" ht="18" customHeight="1" x14ac:dyDescent="0.2">
      <c r="A392" s="15"/>
      <c r="C392" s="6"/>
      <c r="G392" s="235"/>
      <c r="H392" s="235"/>
      <c r="I392" s="6"/>
      <c r="J392" s="15"/>
      <c r="L392" s="15"/>
      <c r="V392" s="15"/>
      <c r="W392" s="15"/>
    </row>
    <row r="393" spans="1:23" s="2" customFormat="1" ht="18" customHeight="1" x14ac:dyDescent="0.2">
      <c r="A393" s="15"/>
      <c r="C393" s="6"/>
      <c r="G393" s="235"/>
      <c r="H393" s="235"/>
      <c r="J393" s="15"/>
      <c r="L393" s="15"/>
      <c r="V393" s="15"/>
      <c r="W393" s="15"/>
    </row>
    <row r="394" spans="1:23" s="2" customFormat="1" ht="18" customHeight="1" x14ac:dyDescent="0.2">
      <c r="A394" s="15"/>
      <c r="C394" s="6"/>
      <c r="G394" s="235"/>
      <c r="H394" s="235"/>
      <c r="J394" s="15"/>
      <c r="L394" s="15"/>
      <c r="V394" s="15"/>
      <c r="W394" s="15"/>
    </row>
    <row r="395" spans="1:23" s="2" customFormat="1" ht="18" customHeight="1" x14ac:dyDescent="0.2">
      <c r="A395" s="15"/>
      <c r="C395" s="6"/>
      <c r="G395" s="235"/>
      <c r="H395" s="235"/>
      <c r="J395" s="15"/>
      <c r="L395" s="15"/>
      <c r="V395" s="15"/>
      <c r="W395" s="15"/>
    </row>
    <row r="396" spans="1:23" s="2" customFormat="1" ht="18" customHeight="1" x14ac:dyDescent="0.2">
      <c r="A396" s="15"/>
      <c r="C396" s="6"/>
      <c r="G396" s="235"/>
      <c r="H396" s="235"/>
      <c r="J396" s="15"/>
      <c r="L396" s="15"/>
      <c r="V396" s="15"/>
      <c r="W396" s="15"/>
    </row>
    <row r="397" spans="1:23" s="2" customFormat="1" ht="18" customHeight="1" x14ac:dyDescent="0.2">
      <c r="A397" s="15"/>
      <c r="C397" s="6"/>
      <c r="G397" s="235"/>
      <c r="H397" s="235"/>
      <c r="J397" s="15"/>
      <c r="L397" s="15"/>
      <c r="V397" s="15"/>
      <c r="W397" s="15"/>
    </row>
    <row r="398" spans="1:23" s="2" customFormat="1" ht="18" customHeight="1" x14ac:dyDescent="0.2">
      <c r="A398" s="15"/>
      <c r="C398" s="6"/>
      <c r="G398" s="235"/>
      <c r="H398" s="235"/>
      <c r="J398" s="15"/>
      <c r="L398" s="15"/>
      <c r="V398" s="15"/>
      <c r="W398" s="15"/>
    </row>
    <row r="399" spans="1:23" s="2" customFormat="1" ht="18" customHeight="1" x14ac:dyDescent="0.2">
      <c r="A399" s="15"/>
      <c r="C399" s="6"/>
      <c r="G399" s="235"/>
      <c r="H399" s="235"/>
      <c r="J399" s="15"/>
      <c r="L399" s="15"/>
      <c r="V399" s="15"/>
      <c r="W399" s="15"/>
    </row>
    <row r="400" spans="1:23" s="2" customFormat="1" ht="18" customHeight="1" x14ac:dyDescent="0.2">
      <c r="A400" s="15"/>
      <c r="C400" s="6"/>
      <c r="G400" s="235"/>
      <c r="H400" s="235"/>
      <c r="J400" s="15"/>
      <c r="L400" s="15"/>
      <c r="V400" s="15"/>
      <c r="W400" s="15"/>
    </row>
    <row r="401" spans="1:23" s="2" customFormat="1" ht="18" customHeight="1" x14ac:dyDescent="0.2">
      <c r="A401" s="15"/>
      <c r="C401" s="6"/>
      <c r="G401" s="235"/>
      <c r="H401" s="235"/>
      <c r="J401" s="15"/>
      <c r="L401" s="15"/>
      <c r="V401" s="15"/>
      <c r="W401" s="15"/>
    </row>
    <row r="402" spans="1:23" s="2" customFormat="1" ht="18" customHeight="1" x14ac:dyDescent="0.2">
      <c r="A402" s="15"/>
      <c r="G402" s="4"/>
      <c r="H402" s="4"/>
      <c r="J402" s="15"/>
      <c r="L402" s="15"/>
      <c r="V402" s="15"/>
      <c r="W402" s="15"/>
    </row>
    <row r="403" spans="1:23" s="2" customFormat="1" ht="18" customHeight="1" x14ac:dyDescent="0.2">
      <c r="A403" s="15"/>
      <c r="G403" s="235"/>
      <c r="H403" s="235"/>
      <c r="J403" s="15"/>
      <c r="L403" s="15"/>
      <c r="V403" s="15"/>
      <c r="W403" s="15"/>
    </row>
    <row r="404" spans="1:23" s="2" customFormat="1" ht="18" customHeight="1" x14ac:dyDescent="0.2">
      <c r="A404" s="15"/>
      <c r="C404" s="3"/>
      <c r="G404" s="235"/>
      <c r="H404" s="235"/>
      <c r="J404" s="15"/>
      <c r="L404" s="15"/>
      <c r="V404" s="15"/>
      <c r="W404" s="15"/>
    </row>
    <row r="405" spans="1:23" s="2" customFormat="1" ht="18" customHeight="1" x14ac:dyDescent="0.2">
      <c r="A405" s="15"/>
      <c r="G405" s="4"/>
      <c r="H405" s="4"/>
      <c r="J405" s="15"/>
      <c r="L405" s="15"/>
      <c r="V405" s="15"/>
      <c r="W405" s="15"/>
    </row>
    <row r="406" spans="1:23" s="2" customFormat="1" ht="18" customHeight="1" x14ac:dyDescent="0.2">
      <c r="A406" s="15"/>
      <c r="G406" s="4"/>
      <c r="H406" s="4"/>
      <c r="J406" s="15"/>
      <c r="L406" s="15"/>
      <c r="V406" s="15"/>
      <c r="W406" s="15"/>
    </row>
    <row r="407" spans="1:23" s="2" customFormat="1" ht="18" customHeight="1" x14ac:dyDescent="0.2">
      <c r="A407" s="15"/>
      <c r="G407" s="4"/>
      <c r="H407" s="8"/>
      <c r="J407" s="15"/>
      <c r="L407" s="15"/>
      <c r="V407" s="15"/>
      <c r="W407" s="15"/>
    </row>
    <row r="408" spans="1:23" s="2" customFormat="1" ht="18" customHeight="1" x14ac:dyDescent="0.2">
      <c r="A408" s="15"/>
      <c r="G408" s="4"/>
      <c r="H408" s="4"/>
      <c r="J408" s="15"/>
      <c r="L408" s="15"/>
      <c r="V408" s="15"/>
      <c r="W408" s="15"/>
    </row>
    <row r="409" spans="1:23" s="2" customFormat="1" ht="18" customHeight="1" x14ac:dyDescent="0.2">
      <c r="A409" s="15"/>
      <c r="G409" s="4"/>
      <c r="H409" s="4"/>
      <c r="J409" s="15"/>
      <c r="L409" s="15"/>
      <c r="V409" s="15"/>
      <c r="W409" s="15"/>
    </row>
    <row r="410" spans="1:23" s="2" customFormat="1" ht="18" customHeight="1" x14ac:dyDescent="0.2">
      <c r="A410" s="15"/>
      <c r="G410" s="4"/>
      <c r="H410" s="9"/>
      <c r="J410" s="15"/>
      <c r="L410" s="15"/>
      <c r="V410" s="15"/>
      <c r="W410" s="15"/>
    </row>
    <row r="411" spans="1:23" s="2" customFormat="1" ht="18" customHeight="1" x14ac:dyDescent="0.2">
      <c r="A411" s="15"/>
      <c r="G411" s="4"/>
      <c r="H411" s="8"/>
      <c r="J411" s="15"/>
      <c r="L411" s="15"/>
      <c r="V411" s="15"/>
      <c r="W411" s="15"/>
    </row>
    <row r="412" spans="1:23" s="2" customFormat="1" ht="18" customHeight="1" x14ac:dyDescent="0.2">
      <c r="A412" s="15"/>
      <c r="G412" s="4"/>
      <c r="H412" s="4"/>
      <c r="J412" s="15"/>
      <c r="L412" s="15"/>
      <c r="V412" s="15"/>
      <c r="W412" s="15"/>
    </row>
    <row r="413" spans="1:23" s="2" customFormat="1" ht="18" customHeight="1" x14ac:dyDescent="0.2">
      <c r="A413" s="15"/>
      <c r="G413" s="4"/>
      <c r="H413" s="4"/>
      <c r="J413" s="15"/>
      <c r="L413" s="15"/>
      <c r="V413" s="15"/>
      <c r="W413" s="15"/>
    </row>
    <row r="414" spans="1:23" s="2" customFormat="1" ht="18" customHeight="1" x14ac:dyDescent="0.2">
      <c r="A414" s="15"/>
      <c r="G414" s="4"/>
      <c r="H414" s="4"/>
      <c r="J414" s="15"/>
      <c r="L414" s="15"/>
      <c r="V414" s="15"/>
      <c r="W414" s="15"/>
    </row>
    <row r="415" spans="1:23" s="2" customFormat="1" ht="18" customHeight="1" x14ac:dyDescent="0.2">
      <c r="A415" s="15"/>
      <c r="G415" s="4"/>
      <c r="H415" s="4"/>
      <c r="J415" s="15"/>
      <c r="L415" s="15"/>
      <c r="V415" s="15"/>
      <c r="W415" s="15"/>
    </row>
    <row r="416" spans="1:23" s="2" customFormat="1" ht="18" customHeight="1" x14ac:dyDescent="0.2">
      <c r="A416" s="15"/>
      <c r="F416" s="236"/>
      <c r="G416" s="237"/>
      <c r="H416" s="237"/>
      <c r="J416" s="15"/>
      <c r="L416" s="15"/>
      <c r="V416" s="15"/>
      <c r="W416" s="15"/>
    </row>
    <row r="417" spans="1:23" s="2" customFormat="1" ht="18" customHeight="1" x14ac:dyDescent="0.2">
      <c r="A417" s="15"/>
      <c r="F417" s="3"/>
      <c r="G417" s="4"/>
      <c r="H417" s="4"/>
      <c r="J417" s="15"/>
      <c r="L417" s="15"/>
      <c r="V417" s="15"/>
      <c r="W417" s="15"/>
    </row>
    <row r="418" spans="1:23" s="2" customFormat="1" ht="18" customHeight="1" x14ac:dyDescent="0.2">
      <c r="A418" s="15"/>
      <c r="G418" s="235"/>
      <c r="H418" s="235"/>
      <c r="I418" s="7"/>
      <c r="J418" s="15"/>
      <c r="L418" s="15"/>
      <c r="V418" s="15"/>
      <c r="W418" s="15"/>
    </row>
    <row r="419" spans="1:23" s="2" customFormat="1" ht="18" customHeight="1" x14ac:dyDescent="0.2">
      <c r="A419" s="15"/>
      <c r="G419" s="4"/>
      <c r="H419" s="4"/>
      <c r="J419" s="15"/>
      <c r="L419" s="15"/>
      <c r="V419" s="15"/>
      <c r="W419" s="15"/>
    </row>
    <row r="420" spans="1:23" s="2" customFormat="1" ht="18" customHeight="1" x14ac:dyDescent="0.2">
      <c r="A420" s="15"/>
      <c r="G420" s="4"/>
      <c r="H420" s="4"/>
      <c r="J420" s="15"/>
      <c r="L420" s="15"/>
      <c r="V420" s="15"/>
      <c r="W420" s="15"/>
    </row>
    <row r="421" spans="1:23" s="2" customFormat="1" ht="18" customHeight="1" x14ac:dyDescent="0.2">
      <c r="A421" s="15"/>
      <c r="C421" s="6"/>
      <c r="G421" s="235"/>
      <c r="H421" s="235"/>
      <c r="I421" s="6"/>
      <c r="J421" s="15"/>
      <c r="L421" s="15"/>
      <c r="V421" s="15"/>
      <c r="W421" s="15"/>
    </row>
    <row r="422" spans="1:23" s="2" customFormat="1" ht="18" customHeight="1" x14ac:dyDescent="0.2">
      <c r="A422" s="15"/>
      <c r="C422" s="6"/>
      <c r="G422" s="235"/>
      <c r="H422" s="235"/>
      <c r="J422" s="15"/>
      <c r="L422" s="15"/>
      <c r="V422" s="15"/>
      <c r="W422" s="15"/>
    </row>
    <row r="423" spans="1:23" s="2" customFormat="1" ht="18" customHeight="1" x14ac:dyDescent="0.2">
      <c r="A423" s="15"/>
      <c r="C423" s="6"/>
      <c r="G423" s="235"/>
      <c r="H423" s="235"/>
      <c r="J423" s="15"/>
      <c r="L423" s="15"/>
      <c r="V423" s="15"/>
      <c r="W423" s="15"/>
    </row>
    <row r="424" spans="1:23" s="2" customFormat="1" ht="18" customHeight="1" x14ac:dyDescent="0.2">
      <c r="A424" s="15"/>
      <c r="C424" s="6"/>
      <c r="G424" s="235"/>
      <c r="H424" s="235"/>
      <c r="J424" s="15"/>
      <c r="L424" s="15"/>
      <c r="V424" s="15"/>
      <c r="W424" s="15"/>
    </row>
    <row r="425" spans="1:23" s="2" customFormat="1" ht="18" customHeight="1" x14ac:dyDescent="0.2">
      <c r="A425" s="15"/>
      <c r="C425" s="6"/>
      <c r="G425" s="235"/>
      <c r="H425" s="235"/>
      <c r="J425" s="15"/>
      <c r="L425" s="15"/>
      <c r="V425" s="15"/>
      <c r="W425" s="15"/>
    </row>
    <row r="426" spans="1:23" s="2" customFormat="1" ht="18" customHeight="1" x14ac:dyDescent="0.2">
      <c r="A426" s="15"/>
      <c r="C426" s="6"/>
      <c r="G426" s="235"/>
      <c r="H426" s="235"/>
      <c r="J426" s="15"/>
      <c r="L426" s="15"/>
      <c r="V426" s="15"/>
      <c r="W426" s="15"/>
    </row>
    <row r="427" spans="1:23" s="2" customFormat="1" ht="18" customHeight="1" x14ac:dyDescent="0.2">
      <c r="A427" s="15"/>
      <c r="C427" s="6"/>
      <c r="G427" s="235"/>
      <c r="H427" s="235"/>
      <c r="J427" s="15"/>
      <c r="L427" s="15"/>
      <c r="V427" s="15"/>
      <c r="W427" s="15"/>
    </row>
    <row r="428" spans="1:23" s="2" customFormat="1" ht="18" customHeight="1" x14ac:dyDescent="0.2">
      <c r="A428" s="15"/>
      <c r="C428" s="6"/>
      <c r="G428" s="235"/>
      <c r="H428" s="235"/>
      <c r="J428" s="15"/>
      <c r="L428" s="15"/>
      <c r="V428" s="15"/>
      <c r="W428" s="15"/>
    </row>
    <row r="429" spans="1:23" s="2" customFormat="1" ht="18" customHeight="1" x14ac:dyDescent="0.2">
      <c r="A429" s="15"/>
      <c r="C429" s="6"/>
      <c r="G429" s="235"/>
      <c r="H429" s="235"/>
      <c r="J429" s="15"/>
      <c r="L429" s="15"/>
      <c r="V429" s="15"/>
      <c r="W429" s="15"/>
    </row>
    <row r="430" spans="1:23" s="2" customFormat="1" ht="18" customHeight="1" x14ac:dyDescent="0.2">
      <c r="A430" s="15"/>
      <c r="C430" s="6"/>
      <c r="G430" s="235"/>
      <c r="H430" s="235"/>
      <c r="J430" s="15"/>
      <c r="L430" s="15"/>
      <c r="V430" s="15"/>
      <c r="W430" s="15"/>
    </row>
    <row r="431" spans="1:23" s="2" customFormat="1" ht="18" customHeight="1" x14ac:dyDescent="0.2">
      <c r="A431" s="15"/>
      <c r="G431" s="4"/>
      <c r="H431" s="4"/>
      <c r="J431" s="15"/>
      <c r="L431" s="15"/>
      <c r="V431" s="15"/>
      <c r="W431" s="15"/>
    </row>
    <row r="432" spans="1:23" s="2" customFormat="1" ht="18" customHeight="1" x14ac:dyDescent="0.2">
      <c r="A432" s="15"/>
      <c r="G432" s="235"/>
      <c r="H432" s="235"/>
      <c r="J432" s="15"/>
      <c r="L432" s="15"/>
      <c r="V432" s="15"/>
      <c r="W432" s="15"/>
    </row>
    <row r="433" spans="1:23" s="2" customFormat="1" ht="18" customHeight="1" x14ac:dyDescent="0.2">
      <c r="A433" s="15"/>
      <c r="C433" s="3"/>
      <c r="G433" s="235"/>
      <c r="H433" s="235"/>
      <c r="J433" s="15"/>
      <c r="L433" s="15"/>
      <c r="V433" s="15"/>
      <c r="W433" s="15"/>
    </row>
    <row r="434" spans="1:23" s="2" customFormat="1" ht="18" customHeight="1" x14ac:dyDescent="0.2">
      <c r="A434" s="15"/>
      <c r="G434" s="4"/>
      <c r="H434" s="4"/>
      <c r="J434" s="15"/>
      <c r="L434" s="15"/>
      <c r="V434" s="15"/>
      <c r="W434" s="15"/>
    </row>
    <row r="435" spans="1:23" s="2" customFormat="1" ht="18" customHeight="1" x14ac:dyDescent="0.2">
      <c r="A435" s="15"/>
      <c r="G435" s="4"/>
      <c r="H435" s="4"/>
      <c r="J435" s="15"/>
      <c r="L435" s="15"/>
      <c r="V435" s="15"/>
      <c r="W435" s="15"/>
    </row>
    <row r="436" spans="1:23" s="2" customFormat="1" ht="18" customHeight="1" x14ac:dyDescent="0.2">
      <c r="A436" s="15"/>
      <c r="G436" s="4"/>
      <c r="H436" s="8"/>
      <c r="J436" s="15"/>
      <c r="L436" s="15"/>
      <c r="V436" s="15"/>
      <c r="W436" s="15"/>
    </row>
    <row r="437" spans="1:23" s="2" customFormat="1" ht="18" customHeight="1" x14ac:dyDescent="0.2">
      <c r="A437" s="15"/>
      <c r="G437" s="4"/>
      <c r="H437" s="4"/>
      <c r="J437" s="15"/>
      <c r="L437" s="15"/>
      <c r="V437" s="15"/>
      <c r="W437" s="15"/>
    </row>
    <row r="438" spans="1:23" s="2" customFormat="1" ht="18" customHeight="1" x14ac:dyDescent="0.2">
      <c r="A438" s="15"/>
      <c r="G438" s="4"/>
      <c r="H438" s="4"/>
      <c r="J438" s="15"/>
      <c r="L438" s="15"/>
      <c r="V438" s="15"/>
      <c r="W438" s="15"/>
    </row>
    <row r="439" spans="1:23" s="2" customFormat="1" ht="18" customHeight="1" x14ac:dyDescent="0.2">
      <c r="A439" s="15"/>
      <c r="G439" s="4"/>
      <c r="H439" s="9"/>
      <c r="J439" s="15"/>
      <c r="L439" s="15"/>
      <c r="V439" s="15"/>
      <c r="W439" s="15"/>
    </row>
    <row r="440" spans="1:23" s="2" customFormat="1" ht="18" customHeight="1" x14ac:dyDescent="0.2">
      <c r="A440" s="15"/>
      <c r="G440" s="4"/>
      <c r="H440" s="8"/>
      <c r="J440" s="15"/>
      <c r="L440" s="15"/>
      <c r="V440" s="15"/>
      <c r="W440" s="15"/>
    </row>
    <row r="441" spans="1:23" s="2" customFormat="1" ht="18" customHeight="1" x14ac:dyDescent="0.2">
      <c r="A441" s="15"/>
      <c r="G441" s="4"/>
      <c r="H441" s="4"/>
      <c r="J441" s="15"/>
      <c r="L441" s="15"/>
      <c r="V441" s="15"/>
      <c r="W441" s="15"/>
    </row>
    <row r="442" spans="1:23" s="2" customFormat="1" ht="18" customHeight="1" x14ac:dyDescent="0.2">
      <c r="A442" s="15"/>
      <c r="G442" s="4"/>
      <c r="H442" s="4"/>
      <c r="J442" s="15"/>
      <c r="L442" s="15"/>
      <c r="V442" s="15"/>
      <c r="W442" s="15"/>
    </row>
    <row r="443" spans="1:23" s="2" customFormat="1" ht="18" customHeight="1" x14ac:dyDescent="0.2">
      <c r="A443" s="15"/>
      <c r="G443" s="4"/>
      <c r="H443" s="4"/>
      <c r="J443" s="15"/>
      <c r="L443" s="15"/>
      <c r="V443" s="15"/>
      <c r="W443" s="15"/>
    </row>
    <row r="444" spans="1:23" s="2" customFormat="1" ht="18" customHeight="1" x14ac:dyDescent="0.2">
      <c r="A444" s="15"/>
      <c r="G444" s="4"/>
      <c r="H444" s="4"/>
      <c r="J444" s="15"/>
      <c r="L444" s="15"/>
      <c r="V444" s="15"/>
      <c r="W444" s="15"/>
    </row>
    <row r="445" spans="1:23" s="2" customFormat="1" ht="18" customHeight="1" x14ac:dyDescent="0.2">
      <c r="A445" s="15"/>
      <c r="F445" s="236"/>
      <c r="G445" s="237"/>
      <c r="H445" s="237"/>
      <c r="J445" s="15"/>
      <c r="L445" s="15"/>
      <c r="V445" s="15"/>
      <c r="W445" s="15"/>
    </row>
    <row r="446" spans="1:23" s="2" customFormat="1" ht="18" customHeight="1" x14ac:dyDescent="0.2">
      <c r="A446" s="15"/>
      <c r="F446" s="3"/>
      <c r="G446" s="4"/>
      <c r="H446" s="4"/>
      <c r="J446" s="15"/>
      <c r="L446" s="15"/>
      <c r="V446" s="15"/>
      <c r="W446" s="15"/>
    </row>
    <row r="447" spans="1:23" s="2" customFormat="1" ht="18" customHeight="1" x14ac:dyDescent="0.2">
      <c r="A447" s="15"/>
      <c r="G447" s="235"/>
      <c r="H447" s="235"/>
      <c r="I447" s="7"/>
      <c r="J447" s="15"/>
      <c r="L447" s="15"/>
      <c r="V447" s="15"/>
      <c r="W447" s="15"/>
    </row>
    <row r="448" spans="1:23" s="2" customFormat="1" ht="18" customHeight="1" x14ac:dyDescent="0.2">
      <c r="A448" s="15"/>
      <c r="G448" s="4"/>
      <c r="H448" s="4"/>
      <c r="J448" s="15"/>
      <c r="L448" s="15"/>
      <c r="V448" s="15"/>
      <c r="W448" s="15"/>
    </row>
    <row r="449" spans="1:23" s="2" customFormat="1" ht="18" customHeight="1" x14ac:dyDescent="0.2">
      <c r="A449" s="15"/>
      <c r="G449" s="4"/>
      <c r="H449" s="4"/>
      <c r="J449" s="15"/>
      <c r="L449" s="15"/>
      <c r="V449" s="15"/>
      <c r="W449" s="15"/>
    </row>
    <row r="450" spans="1:23" s="2" customFormat="1" ht="18" customHeight="1" x14ac:dyDescent="0.2">
      <c r="A450" s="15"/>
      <c r="C450" s="6"/>
      <c r="G450" s="235"/>
      <c r="H450" s="235"/>
      <c r="I450" s="6"/>
      <c r="J450" s="15"/>
      <c r="L450" s="15"/>
      <c r="V450" s="15"/>
      <c r="W450" s="15"/>
    </row>
    <row r="451" spans="1:23" s="2" customFormat="1" ht="18" customHeight="1" x14ac:dyDescent="0.2">
      <c r="A451" s="15"/>
      <c r="C451" s="6"/>
      <c r="G451" s="235"/>
      <c r="H451" s="235"/>
      <c r="J451" s="15"/>
      <c r="L451" s="15"/>
      <c r="V451" s="15"/>
      <c r="W451" s="15"/>
    </row>
    <row r="452" spans="1:23" s="2" customFormat="1" ht="18" customHeight="1" x14ac:dyDescent="0.2">
      <c r="A452" s="15"/>
      <c r="C452" s="6"/>
      <c r="G452" s="235"/>
      <c r="H452" s="235"/>
      <c r="J452" s="15"/>
      <c r="L452" s="15"/>
      <c r="V452" s="15"/>
      <c r="W452" s="15"/>
    </row>
    <row r="453" spans="1:23" s="2" customFormat="1" ht="18" customHeight="1" x14ac:dyDescent="0.2">
      <c r="A453" s="15"/>
      <c r="C453" s="6"/>
      <c r="G453" s="235"/>
      <c r="H453" s="235"/>
      <c r="J453" s="15"/>
      <c r="L453" s="15"/>
      <c r="V453" s="15"/>
      <c r="W453" s="15"/>
    </row>
    <row r="454" spans="1:23" s="2" customFormat="1" ht="18" customHeight="1" x14ac:dyDescent="0.2">
      <c r="A454" s="15"/>
      <c r="C454" s="6"/>
      <c r="G454" s="235"/>
      <c r="H454" s="235"/>
      <c r="J454" s="15"/>
      <c r="L454" s="15"/>
      <c r="V454" s="15"/>
      <c r="W454" s="15"/>
    </row>
    <row r="455" spans="1:23" s="2" customFormat="1" ht="18" customHeight="1" x14ac:dyDescent="0.2">
      <c r="A455" s="15"/>
      <c r="C455" s="6"/>
      <c r="G455" s="235"/>
      <c r="H455" s="235"/>
      <c r="J455" s="15"/>
      <c r="L455" s="15"/>
      <c r="V455" s="15"/>
      <c r="W455" s="15"/>
    </row>
    <row r="456" spans="1:23" s="2" customFormat="1" ht="18" customHeight="1" x14ac:dyDescent="0.2">
      <c r="A456" s="15"/>
      <c r="C456" s="6"/>
      <c r="G456" s="235"/>
      <c r="H456" s="235"/>
      <c r="J456" s="15"/>
      <c r="L456" s="15"/>
      <c r="V456" s="15"/>
      <c r="W456" s="15"/>
    </row>
    <row r="457" spans="1:23" s="2" customFormat="1" ht="18" customHeight="1" x14ac:dyDescent="0.2">
      <c r="A457" s="15"/>
      <c r="C457" s="6"/>
      <c r="G457" s="235"/>
      <c r="H457" s="235"/>
      <c r="J457" s="15"/>
      <c r="L457" s="15"/>
      <c r="V457" s="15"/>
      <c r="W457" s="15"/>
    </row>
    <row r="458" spans="1:23" s="2" customFormat="1" ht="18" customHeight="1" x14ac:dyDescent="0.2">
      <c r="A458" s="15"/>
      <c r="C458" s="6"/>
      <c r="G458" s="235"/>
      <c r="H458" s="235"/>
      <c r="J458" s="15"/>
      <c r="L458" s="15"/>
      <c r="V458" s="15"/>
      <c r="W458" s="15"/>
    </row>
    <row r="459" spans="1:23" s="2" customFormat="1" ht="18" customHeight="1" x14ac:dyDescent="0.2">
      <c r="A459" s="15"/>
      <c r="C459" s="6"/>
      <c r="G459" s="235"/>
      <c r="H459" s="235"/>
      <c r="J459" s="15"/>
      <c r="L459" s="15"/>
      <c r="V459" s="15"/>
      <c r="W459" s="15"/>
    </row>
    <row r="460" spans="1:23" s="2" customFormat="1" ht="18" customHeight="1" x14ac:dyDescent="0.2">
      <c r="A460" s="15"/>
      <c r="G460" s="4"/>
      <c r="H460" s="4"/>
      <c r="J460" s="15"/>
      <c r="L460" s="15"/>
      <c r="V460" s="15"/>
      <c r="W460" s="15"/>
    </row>
    <row r="461" spans="1:23" s="2" customFormat="1" ht="18" customHeight="1" x14ac:dyDescent="0.2">
      <c r="A461" s="15"/>
      <c r="G461" s="235"/>
      <c r="H461" s="235"/>
      <c r="J461" s="15"/>
      <c r="L461" s="15"/>
      <c r="V461" s="15"/>
      <c r="W461" s="15"/>
    </row>
    <row r="462" spans="1:23" s="2" customFormat="1" ht="18" customHeight="1" x14ac:dyDescent="0.2">
      <c r="A462" s="15"/>
      <c r="C462" s="3"/>
      <c r="G462" s="235"/>
      <c r="H462" s="235"/>
      <c r="J462" s="15"/>
      <c r="L462" s="15"/>
      <c r="V462" s="15"/>
      <c r="W462" s="15"/>
    </row>
    <row r="463" spans="1:23" s="2" customFormat="1" ht="18" customHeight="1" x14ac:dyDescent="0.2">
      <c r="A463" s="15"/>
      <c r="G463" s="4"/>
      <c r="H463" s="4"/>
      <c r="J463" s="15"/>
      <c r="L463" s="15"/>
      <c r="V463" s="15"/>
      <c r="W463" s="15"/>
    </row>
    <row r="464" spans="1:23" s="2" customFormat="1" ht="18" customHeight="1" x14ac:dyDescent="0.2">
      <c r="A464" s="15"/>
      <c r="G464" s="4"/>
      <c r="H464" s="4"/>
      <c r="J464" s="15"/>
      <c r="L464" s="15"/>
      <c r="V464" s="15"/>
      <c r="W464" s="15"/>
    </row>
    <row r="465" spans="1:23" s="2" customFormat="1" ht="18" customHeight="1" x14ac:dyDescent="0.2">
      <c r="A465" s="15"/>
      <c r="G465" s="4"/>
      <c r="H465" s="8"/>
      <c r="J465" s="15"/>
      <c r="L465" s="15"/>
      <c r="V465" s="15"/>
      <c r="W465" s="15"/>
    </row>
    <row r="466" spans="1:23" s="2" customFormat="1" ht="18" customHeight="1" x14ac:dyDescent="0.2">
      <c r="A466" s="15"/>
      <c r="G466" s="4"/>
      <c r="H466" s="4"/>
      <c r="J466" s="15"/>
      <c r="L466" s="15"/>
      <c r="V466" s="15"/>
      <c r="W466" s="15"/>
    </row>
    <row r="467" spans="1:23" s="2" customFormat="1" ht="18" customHeight="1" x14ac:dyDescent="0.2">
      <c r="A467" s="15"/>
      <c r="G467" s="4"/>
      <c r="H467" s="4"/>
      <c r="J467" s="15"/>
      <c r="L467" s="15"/>
      <c r="V467" s="15"/>
      <c r="W467" s="15"/>
    </row>
    <row r="468" spans="1:23" s="2" customFormat="1" ht="18" customHeight="1" x14ac:dyDescent="0.2">
      <c r="A468" s="15"/>
      <c r="G468" s="4"/>
      <c r="H468" s="9"/>
      <c r="J468" s="15"/>
      <c r="L468" s="15"/>
      <c r="V468" s="15"/>
      <c r="W468" s="15"/>
    </row>
    <row r="469" spans="1:23" s="2" customFormat="1" ht="18" customHeight="1" x14ac:dyDescent="0.2">
      <c r="A469" s="15"/>
      <c r="G469" s="4"/>
      <c r="H469" s="8"/>
      <c r="J469" s="15"/>
      <c r="L469" s="15"/>
      <c r="V469" s="15"/>
      <c r="W469" s="15"/>
    </row>
    <row r="470" spans="1:23" s="2" customFormat="1" ht="18" customHeight="1" x14ac:dyDescent="0.2">
      <c r="A470" s="15"/>
      <c r="G470" s="4"/>
      <c r="H470" s="4"/>
      <c r="J470" s="15"/>
      <c r="L470" s="15"/>
      <c r="V470" s="15"/>
      <c r="W470" s="15"/>
    </row>
    <row r="471" spans="1:23" s="2" customFormat="1" ht="18" customHeight="1" x14ac:dyDescent="0.2">
      <c r="A471" s="15"/>
      <c r="G471" s="4"/>
      <c r="H471" s="4"/>
      <c r="J471" s="15"/>
      <c r="L471" s="15"/>
      <c r="V471" s="15"/>
      <c r="W471" s="15"/>
    </row>
    <row r="472" spans="1:23" s="2" customFormat="1" ht="18" customHeight="1" x14ac:dyDescent="0.2">
      <c r="A472" s="15"/>
      <c r="G472" s="4"/>
      <c r="H472" s="4"/>
      <c r="J472" s="15"/>
      <c r="L472" s="15"/>
      <c r="V472" s="15"/>
      <c r="W472" s="15"/>
    </row>
    <row r="473" spans="1:23" s="2" customFormat="1" ht="18" customHeight="1" x14ac:dyDescent="0.2">
      <c r="A473" s="15"/>
      <c r="G473" s="4"/>
      <c r="H473" s="4"/>
      <c r="J473" s="15"/>
      <c r="L473" s="15"/>
      <c r="V473" s="15"/>
      <c r="W473" s="15"/>
    </row>
    <row r="474" spans="1:23" s="2" customFormat="1" ht="18" customHeight="1" x14ac:dyDescent="0.2">
      <c r="A474" s="15"/>
      <c r="G474" s="4"/>
      <c r="H474" s="4"/>
      <c r="J474" s="15"/>
      <c r="L474" s="15"/>
      <c r="V474" s="15"/>
      <c r="W474" s="15"/>
    </row>
    <row r="475" spans="1:23" s="2" customFormat="1" ht="18" customHeight="1" x14ac:dyDescent="0.2">
      <c r="A475" s="15"/>
      <c r="G475" s="4"/>
      <c r="H475" s="4"/>
      <c r="J475" s="15"/>
      <c r="L475" s="15"/>
      <c r="V475" s="15"/>
      <c r="W475" s="15"/>
    </row>
    <row r="476" spans="1:23" s="2" customFormat="1" ht="18" customHeight="1" x14ac:dyDescent="0.2">
      <c r="A476" s="15"/>
      <c r="G476" s="4"/>
      <c r="H476" s="4"/>
      <c r="J476" s="15"/>
      <c r="L476" s="15"/>
      <c r="V476" s="15"/>
      <c r="W476" s="15"/>
    </row>
    <row r="477" spans="1:23" s="2" customFormat="1" ht="18" customHeight="1" x14ac:dyDescent="0.2">
      <c r="A477" s="15"/>
      <c r="G477" s="4"/>
      <c r="H477" s="4"/>
      <c r="J477" s="15"/>
      <c r="L477" s="15"/>
      <c r="V477" s="15"/>
      <c r="W477" s="15"/>
    </row>
    <row r="478" spans="1:23" s="2" customFormat="1" ht="18" customHeight="1" x14ac:dyDescent="0.2">
      <c r="A478" s="15"/>
      <c r="G478" s="4"/>
      <c r="H478" s="4"/>
      <c r="J478" s="15"/>
      <c r="L478" s="15"/>
      <c r="V478" s="15"/>
      <c r="W478" s="15"/>
    </row>
    <row r="479" spans="1:23" s="2" customFormat="1" ht="18" customHeight="1" x14ac:dyDescent="0.2">
      <c r="A479" s="15"/>
      <c r="G479" s="4"/>
      <c r="H479" s="4"/>
      <c r="J479" s="15"/>
      <c r="L479" s="15"/>
      <c r="V479" s="15"/>
      <c r="W479" s="15"/>
    </row>
    <row r="480" spans="1:23" s="2" customFormat="1" ht="18" customHeight="1" x14ac:dyDescent="0.2">
      <c r="A480" s="15"/>
      <c r="G480" s="4"/>
      <c r="H480" s="4"/>
      <c r="J480" s="15"/>
      <c r="L480" s="15"/>
      <c r="V480" s="15"/>
      <c r="W480" s="15"/>
    </row>
    <row r="481" spans="1:23" s="2" customFormat="1" ht="18" customHeight="1" x14ac:dyDescent="0.2">
      <c r="A481" s="15"/>
      <c r="G481" s="4"/>
      <c r="H481" s="4"/>
      <c r="J481" s="15"/>
      <c r="L481" s="15"/>
      <c r="V481" s="15"/>
      <c r="W481" s="15"/>
    </row>
    <row r="482" spans="1:23" s="2" customFormat="1" ht="18" customHeight="1" x14ac:dyDescent="0.2">
      <c r="A482" s="15"/>
      <c r="G482" s="4"/>
      <c r="H482" s="4"/>
      <c r="J482" s="15"/>
      <c r="L482" s="15"/>
      <c r="V482" s="15"/>
      <c r="W482" s="15"/>
    </row>
    <row r="483" spans="1:23" s="2" customFormat="1" ht="18" customHeight="1" x14ac:dyDescent="0.2">
      <c r="A483" s="15"/>
      <c r="G483" s="4"/>
      <c r="H483" s="4"/>
      <c r="J483" s="15"/>
      <c r="L483" s="15"/>
      <c r="V483" s="15"/>
      <c r="W483" s="15"/>
    </row>
    <row r="484" spans="1:23" s="2" customFormat="1" ht="18" customHeight="1" x14ac:dyDescent="0.2">
      <c r="A484" s="15"/>
      <c r="G484" s="4"/>
      <c r="H484" s="4"/>
      <c r="J484" s="15"/>
      <c r="L484" s="15"/>
      <c r="V484" s="15"/>
      <c r="W484" s="15"/>
    </row>
    <row r="485" spans="1:23" s="2" customFormat="1" ht="18" customHeight="1" x14ac:dyDescent="0.2">
      <c r="A485" s="15"/>
      <c r="G485" s="4"/>
      <c r="H485" s="4"/>
      <c r="J485" s="15"/>
      <c r="L485" s="15"/>
      <c r="V485" s="15"/>
      <c r="W485" s="15"/>
    </row>
    <row r="486" spans="1:23" s="2" customFormat="1" ht="18" customHeight="1" x14ac:dyDescent="0.2">
      <c r="A486" s="15"/>
      <c r="G486" s="4"/>
      <c r="H486" s="4"/>
      <c r="J486" s="15"/>
      <c r="L486" s="15"/>
      <c r="V486" s="15"/>
      <c r="W486" s="15"/>
    </row>
    <row r="487" spans="1:23" s="2" customFormat="1" ht="18" customHeight="1" x14ac:dyDescent="0.2">
      <c r="A487" s="15"/>
      <c r="G487" s="4"/>
      <c r="H487" s="4"/>
      <c r="J487" s="15"/>
      <c r="L487" s="15"/>
      <c r="V487" s="15"/>
      <c r="W487" s="15"/>
    </row>
    <row r="488" spans="1:23" s="2" customFormat="1" ht="18" customHeight="1" x14ac:dyDescent="0.2">
      <c r="A488" s="15"/>
      <c r="G488" s="4"/>
      <c r="H488" s="4"/>
      <c r="J488" s="15"/>
      <c r="L488" s="15"/>
      <c r="V488" s="15"/>
      <c r="W488" s="15"/>
    </row>
    <row r="489" spans="1:23" s="2" customFormat="1" ht="18" customHeight="1" x14ac:dyDescent="0.2">
      <c r="A489" s="15"/>
      <c r="G489" s="4"/>
      <c r="H489" s="4"/>
      <c r="J489" s="15"/>
      <c r="L489" s="15"/>
      <c r="V489" s="15"/>
      <c r="W489" s="15"/>
    </row>
    <row r="490" spans="1:23" s="2" customFormat="1" ht="18" customHeight="1" x14ac:dyDescent="0.2">
      <c r="A490" s="15"/>
      <c r="G490" s="4"/>
      <c r="H490" s="4"/>
      <c r="J490" s="15"/>
      <c r="L490" s="15"/>
      <c r="V490" s="15"/>
      <c r="W490" s="15"/>
    </row>
    <row r="491" spans="1:23" s="2" customFormat="1" ht="18" customHeight="1" x14ac:dyDescent="0.2">
      <c r="A491" s="15"/>
      <c r="G491" s="4"/>
      <c r="H491" s="4"/>
      <c r="J491" s="15"/>
      <c r="L491" s="15"/>
      <c r="V491" s="15"/>
      <c r="W491" s="15"/>
    </row>
    <row r="492" spans="1:23" s="2" customFormat="1" ht="18" customHeight="1" x14ac:dyDescent="0.2">
      <c r="A492" s="15"/>
      <c r="G492" s="4"/>
      <c r="H492" s="4"/>
      <c r="J492" s="15"/>
      <c r="L492" s="15"/>
      <c r="V492" s="15"/>
      <c r="W492" s="15"/>
    </row>
    <row r="493" spans="1:23" s="2" customFormat="1" ht="18" customHeight="1" x14ac:dyDescent="0.2">
      <c r="A493" s="15"/>
      <c r="G493" s="4"/>
      <c r="H493" s="4"/>
      <c r="J493" s="15"/>
      <c r="L493" s="15"/>
      <c r="V493" s="15"/>
      <c r="W493" s="15"/>
    </row>
    <row r="494" spans="1:23" s="2" customFormat="1" ht="18" customHeight="1" x14ac:dyDescent="0.2">
      <c r="A494" s="15"/>
      <c r="G494" s="4"/>
      <c r="H494" s="4"/>
      <c r="J494" s="15"/>
      <c r="L494" s="15"/>
      <c r="V494" s="15"/>
      <c r="W494" s="15"/>
    </row>
    <row r="495" spans="1:23" s="2" customFormat="1" ht="18" customHeight="1" x14ac:dyDescent="0.2">
      <c r="A495" s="15"/>
      <c r="G495" s="4"/>
      <c r="H495" s="4"/>
      <c r="J495" s="15"/>
      <c r="L495" s="15"/>
      <c r="V495" s="15"/>
      <c r="W495" s="15"/>
    </row>
    <row r="496" spans="1:23" s="2" customFormat="1" ht="18" customHeight="1" x14ac:dyDescent="0.2">
      <c r="A496" s="15"/>
      <c r="G496" s="4"/>
      <c r="H496" s="4"/>
      <c r="J496" s="15"/>
      <c r="L496" s="15"/>
      <c r="V496" s="15"/>
      <c r="W496" s="15"/>
    </row>
    <row r="497" spans="1:23" s="2" customFormat="1" ht="18" customHeight="1" x14ac:dyDescent="0.2">
      <c r="A497" s="15"/>
      <c r="G497" s="4"/>
      <c r="H497" s="4"/>
      <c r="J497" s="15"/>
      <c r="L497" s="15"/>
      <c r="V497" s="15"/>
      <c r="W497" s="15"/>
    </row>
    <row r="498" spans="1:23" s="2" customFormat="1" ht="18" customHeight="1" x14ac:dyDescent="0.2">
      <c r="A498" s="15"/>
      <c r="G498" s="4"/>
      <c r="H498" s="4"/>
      <c r="J498" s="15"/>
      <c r="L498" s="15"/>
      <c r="V498" s="15"/>
      <c r="W498" s="15"/>
    </row>
    <row r="499" spans="1:23" s="2" customFormat="1" ht="18" customHeight="1" x14ac:dyDescent="0.2">
      <c r="A499" s="15"/>
      <c r="G499" s="4"/>
      <c r="H499" s="4"/>
      <c r="J499" s="15"/>
      <c r="L499" s="15"/>
      <c r="V499" s="15"/>
      <c r="W499" s="15"/>
    </row>
    <row r="500" spans="1:23" s="2" customFormat="1" ht="18" customHeight="1" x14ac:dyDescent="0.2">
      <c r="A500" s="15"/>
      <c r="G500" s="4"/>
      <c r="H500" s="4"/>
      <c r="J500" s="15"/>
      <c r="L500" s="15"/>
      <c r="V500" s="15"/>
      <c r="W500" s="15"/>
    </row>
    <row r="501" spans="1:23" s="2" customFormat="1" ht="18" customHeight="1" x14ac:dyDescent="0.2">
      <c r="A501" s="15"/>
      <c r="G501" s="4"/>
      <c r="H501" s="4"/>
      <c r="J501" s="15"/>
      <c r="L501" s="15"/>
      <c r="V501" s="15"/>
      <c r="W501" s="15"/>
    </row>
    <row r="502" spans="1:23" s="2" customFormat="1" ht="18" customHeight="1" x14ac:dyDescent="0.2">
      <c r="A502" s="15"/>
      <c r="G502" s="4"/>
      <c r="H502" s="4"/>
      <c r="J502" s="15"/>
      <c r="L502" s="15"/>
      <c r="V502" s="15"/>
      <c r="W502" s="15"/>
    </row>
    <row r="503" spans="1:23" s="2" customFormat="1" ht="18" customHeight="1" x14ac:dyDescent="0.2">
      <c r="A503" s="15"/>
      <c r="G503" s="4"/>
      <c r="H503" s="4"/>
      <c r="J503" s="15"/>
      <c r="L503" s="15"/>
      <c r="V503" s="15"/>
      <c r="W503" s="15"/>
    </row>
    <row r="504" spans="1:23" s="2" customFormat="1" ht="18" customHeight="1" x14ac:dyDescent="0.2">
      <c r="A504" s="15"/>
      <c r="G504" s="4"/>
      <c r="H504" s="4"/>
      <c r="J504" s="15"/>
      <c r="L504" s="15"/>
      <c r="V504" s="15"/>
      <c r="W504" s="15"/>
    </row>
    <row r="505" spans="1:23" s="2" customFormat="1" ht="18" customHeight="1" x14ac:dyDescent="0.2">
      <c r="A505" s="15"/>
      <c r="G505" s="4"/>
      <c r="H505" s="4"/>
      <c r="J505" s="15"/>
      <c r="L505" s="15"/>
      <c r="V505" s="15"/>
      <c r="W505" s="15"/>
    </row>
    <row r="506" spans="1:23" s="2" customFormat="1" ht="18" customHeight="1" x14ac:dyDescent="0.2">
      <c r="A506" s="15"/>
      <c r="G506" s="4"/>
      <c r="H506" s="4"/>
      <c r="J506" s="15"/>
      <c r="L506" s="15"/>
      <c r="V506" s="15"/>
      <c r="W506" s="15"/>
    </row>
    <row r="507" spans="1:23" s="2" customFormat="1" ht="18" customHeight="1" x14ac:dyDescent="0.2">
      <c r="A507" s="15"/>
      <c r="G507" s="4"/>
      <c r="H507" s="4"/>
      <c r="J507" s="15"/>
      <c r="L507" s="15"/>
      <c r="V507" s="15"/>
      <c r="W507" s="15"/>
    </row>
    <row r="508" spans="1:23" s="2" customFormat="1" ht="18" customHeight="1" x14ac:dyDescent="0.2">
      <c r="A508" s="15"/>
      <c r="G508" s="4"/>
      <c r="H508" s="4"/>
      <c r="J508" s="15"/>
      <c r="L508" s="15"/>
      <c r="V508" s="15"/>
      <c r="W508" s="15"/>
    </row>
    <row r="509" spans="1:23" s="2" customFormat="1" ht="18" customHeight="1" x14ac:dyDescent="0.2">
      <c r="A509" s="15"/>
      <c r="G509" s="4"/>
      <c r="H509" s="4"/>
      <c r="J509" s="15"/>
      <c r="L509" s="15"/>
      <c r="V509" s="15"/>
      <c r="W509" s="15"/>
    </row>
    <row r="510" spans="1:23" s="2" customFormat="1" ht="18" customHeight="1" x14ac:dyDescent="0.2">
      <c r="A510" s="15"/>
      <c r="G510" s="4"/>
      <c r="H510" s="4"/>
      <c r="J510" s="15"/>
      <c r="L510" s="15"/>
      <c r="V510" s="15"/>
      <c r="W510" s="15"/>
    </row>
    <row r="511" spans="1:23" s="2" customFormat="1" ht="18" customHeight="1" x14ac:dyDescent="0.2">
      <c r="A511" s="15"/>
      <c r="G511" s="4"/>
      <c r="H511" s="4"/>
      <c r="J511" s="15"/>
      <c r="L511" s="15"/>
      <c r="V511" s="15"/>
      <c r="W511" s="15"/>
    </row>
    <row r="512" spans="1:23" s="2" customFormat="1" ht="18" customHeight="1" x14ac:dyDescent="0.2">
      <c r="A512" s="15"/>
      <c r="G512" s="4"/>
      <c r="H512" s="4"/>
      <c r="J512" s="15"/>
      <c r="L512" s="15"/>
      <c r="V512" s="15"/>
      <c r="W512" s="15"/>
    </row>
    <row r="513" spans="1:23" s="2" customFormat="1" ht="18" customHeight="1" x14ac:dyDescent="0.2">
      <c r="A513" s="15"/>
      <c r="G513" s="4"/>
      <c r="H513" s="4"/>
      <c r="J513" s="15"/>
      <c r="L513" s="15"/>
      <c r="V513" s="15"/>
      <c r="W513" s="15"/>
    </row>
    <row r="514" spans="1:23" s="2" customFormat="1" ht="18" customHeight="1" x14ac:dyDescent="0.2">
      <c r="A514" s="15"/>
      <c r="G514" s="4"/>
      <c r="H514" s="4"/>
      <c r="J514" s="15"/>
      <c r="L514" s="15"/>
      <c r="V514" s="15"/>
      <c r="W514" s="15"/>
    </row>
    <row r="515" spans="1:23" s="2" customFormat="1" ht="18" customHeight="1" x14ac:dyDescent="0.2">
      <c r="A515" s="15"/>
      <c r="G515" s="4"/>
      <c r="H515" s="4"/>
      <c r="J515" s="15"/>
      <c r="L515" s="15"/>
      <c r="V515" s="15"/>
      <c r="W515" s="15"/>
    </row>
    <row r="516" spans="1:23" s="2" customFormat="1" ht="18" customHeight="1" x14ac:dyDescent="0.2">
      <c r="A516" s="15"/>
      <c r="G516" s="4"/>
      <c r="H516" s="4"/>
      <c r="J516" s="15"/>
      <c r="L516" s="15"/>
      <c r="V516" s="15"/>
      <c r="W516" s="15"/>
    </row>
    <row r="517" spans="1:23" s="2" customFormat="1" ht="18" customHeight="1" x14ac:dyDescent="0.2">
      <c r="A517" s="15"/>
      <c r="G517" s="4"/>
      <c r="H517" s="4"/>
      <c r="J517" s="15"/>
      <c r="L517" s="15"/>
      <c r="V517" s="15"/>
      <c r="W517" s="15"/>
    </row>
    <row r="518" spans="1:23" s="2" customFormat="1" ht="18" customHeight="1" x14ac:dyDescent="0.2">
      <c r="A518" s="15"/>
      <c r="G518" s="4"/>
      <c r="H518" s="4"/>
      <c r="J518" s="15"/>
      <c r="L518" s="15"/>
      <c r="V518" s="15"/>
      <c r="W518" s="15"/>
    </row>
    <row r="519" spans="1:23" s="2" customFormat="1" ht="18" customHeight="1" x14ac:dyDescent="0.2">
      <c r="A519" s="15"/>
      <c r="G519" s="4"/>
      <c r="H519" s="4"/>
      <c r="J519" s="15"/>
      <c r="L519" s="15"/>
      <c r="V519" s="15"/>
      <c r="W519" s="15"/>
    </row>
    <row r="520" spans="1:23" s="2" customFormat="1" ht="18" customHeight="1" x14ac:dyDescent="0.2">
      <c r="A520" s="15"/>
      <c r="G520" s="4"/>
      <c r="H520" s="4"/>
      <c r="J520" s="15"/>
      <c r="L520" s="15"/>
      <c r="V520" s="15"/>
      <c r="W520" s="15"/>
    </row>
    <row r="521" spans="1:23" s="2" customFormat="1" ht="18" customHeight="1" x14ac:dyDescent="0.2">
      <c r="A521" s="15"/>
      <c r="G521" s="4"/>
      <c r="H521" s="4"/>
      <c r="J521" s="15"/>
      <c r="L521" s="15"/>
      <c r="V521" s="15"/>
      <c r="W521" s="15"/>
    </row>
    <row r="522" spans="1:23" s="2" customFormat="1" ht="18" customHeight="1" x14ac:dyDescent="0.2">
      <c r="A522" s="15"/>
      <c r="G522" s="4"/>
      <c r="H522" s="4"/>
      <c r="J522" s="15"/>
      <c r="L522" s="15"/>
      <c r="V522" s="15"/>
      <c r="W522" s="15"/>
    </row>
    <row r="523" spans="1:23" s="2" customFormat="1" ht="18" customHeight="1" x14ac:dyDescent="0.2">
      <c r="A523" s="15"/>
      <c r="G523" s="4"/>
      <c r="H523" s="4"/>
      <c r="J523" s="15"/>
      <c r="L523" s="15"/>
      <c r="V523" s="15"/>
      <c r="W523" s="15"/>
    </row>
    <row r="524" spans="1:23" s="2" customFormat="1" ht="18" customHeight="1" x14ac:dyDescent="0.2">
      <c r="A524" s="15"/>
      <c r="G524" s="4"/>
      <c r="H524" s="4"/>
      <c r="J524" s="15"/>
      <c r="L524" s="15"/>
      <c r="V524" s="15"/>
      <c r="W524" s="15"/>
    </row>
    <row r="525" spans="1:23" s="2" customFormat="1" ht="18" customHeight="1" x14ac:dyDescent="0.2">
      <c r="A525" s="15"/>
      <c r="G525" s="4"/>
      <c r="H525" s="4"/>
      <c r="J525" s="15"/>
      <c r="L525" s="15"/>
      <c r="V525" s="15"/>
      <c r="W525" s="15"/>
    </row>
    <row r="526" spans="1:23" s="2" customFormat="1" ht="18" customHeight="1" x14ac:dyDescent="0.2">
      <c r="A526" s="15"/>
      <c r="G526" s="4"/>
      <c r="H526" s="4"/>
      <c r="J526" s="15"/>
      <c r="L526" s="15"/>
      <c r="V526" s="15"/>
      <c r="W526" s="15"/>
    </row>
    <row r="527" spans="1:23" s="2" customFormat="1" ht="18" customHeight="1" x14ac:dyDescent="0.2">
      <c r="A527" s="15"/>
      <c r="G527" s="4"/>
      <c r="H527" s="4"/>
      <c r="J527" s="15"/>
      <c r="L527" s="15"/>
      <c r="V527" s="15"/>
      <c r="W527" s="15"/>
    </row>
    <row r="528" spans="1:23" s="2" customFormat="1" ht="18" customHeight="1" x14ac:dyDescent="0.2">
      <c r="A528" s="15"/>
      <c r="G528" s="4"/>
      <c r="H528" s="4"/>
      <c r="J528" s="15"/>
      <c r="L528" s="15"/>
      <c r="V528" s="15"/>
      <c r="W528" s="15"/>
    </row>
    <row r="529" spans="1:23" s="2" customFormat="1" ht="18" customHeight="1" x14ac:dyDescent="0.2">
      <c r="A529" s="15"/>
      <c r="G529" s="4"/>
      <c r="H529" s="4"/>
      <c r="J529" s="15"/>
      <c r="L529" s="15"/>
      <c r="V529" s="15"/>
      <c r="W529" s="15"/>
    </row>
    <row r="530" spans="1:23" s="2" customFormat="1" ht="18" customHeight="1" x14ac:dyDescent="0.2">
      <c r="A530" s="15"/>
      <c r="G530" s="4"/>
      <c r="H530" s="4"/>
      <c r="J530" s="15"/>
      <c r="L530" s="15"/>
      <c r="V530" s="15"/>
      <c r="W530" s="15"/>
    </row>
    <row r="531" spans="1:23" s="2" customFormat="1" ht="18" customHeight="1" x14ac:dyDescent="0.2">
      <c r="A531" s="15"/>
      <c r="G531" s="4"/>
      <c r="H531" s="4"/>
      <c r="J531" s="15"/>
      <c r="L531" s="15"/>
      <c r="V531" s="15"/>
      <c r="W531" s="15"/>
    </row>
    <row r="532" spans="1:23" s="2" customFormat="1" ht="18" customHeight="1" x14ac:dyDescent="0.2">
      <c r="A532" s="15"/>
      <c r="G532" s="4"/>
      <c r="H532" s="4"/>
      <c r="J532" s="15"/>
      <c r="L532" s="15"/>
      <c r="V532" s="15"/>
      <c r="W532" s="15"/>
    </row>
    <row r="533" spans="1:23" s="2" customFormat="1" ht="18" customHeight="1" x14ac:dyDescent="0.2">
      <c r="A533" s="15"/>
      <c r="G533" s="4"/>
      <c r="H533" s="4"/>
      <c r="J533" s="15"/>
      <c r="L533" s="15"/>
      <c r="V533" s="15"/>
      <c r="W533" s="15"/>
    </row>
    <row r="534" spans="1:23" s="2" customFormat="1" ht="18" customHeight="1" x14ac:dyDescent="0.2">
      <c r="A534" s="15"/>
      <c r="G534" s="4"/>
      <c r="H534" s="4"/>
      <c r="J534" s="15"/>
      <c r="L534" s="15"/>
      <c r="V534" s="15"/>
      <c r="W534" s="15"/>
    </row>
    <row r="535" spans="1:23" s="2" customFormat="1" ht="18" customHeight="1" x14ac:dyDescent="0.2">
      <c r="A535" s="15"/>
      <c r="G535" s="4"/>
      <c r="H535" s="4"/>
      <c r="J535" s="15"/>
      <c r="L535" s="15"/>
      <c r="V535" s="15"/>
      <c r="W535" s="15"/>
    </row>
    <row r="536" spans="1:23" s="2" customFormat="1" ht="18" customHeight="1" x14ac:dyDescent="0.2">
      <c r="A536" s="15"/>
      <c r="G536" s="4"/>
      <c r="H536" s="4"/>
      <c r="J536" s="15"/>
      <c r="L536" s="15"/>
      <c r="V536" s="15"/>
      <c r="W536" s="15"/>
    </row>
    <row r="537" spans="1:23" s="2" customFormat="1" ht="18" customHeight="1" x14ac:dyDescent="0.2">
      <c r="A537" s="15"/>
      <c r="G537" s="4"/>
      <c r="H537" s="4"/>
      <c r="J537" s="15"/>
      <c r="L537" s="15"/>
      <c r="V537" s="15"/>
      <c r="W537" s="15"/>
    </row>
    <row r="538" spans="1:23" s="2" customFormat="1" ht="18" customHeight="1" x14ac:dyDescent="0.2">
      <c r="A538" s="15"/>
      <c r="G538" s="4"/>
      <c r="H538" s="4"/>
      <c r="J538" s="15"/>
      <c r="L538" s="15"/>
      <c r="V538" s="15"/>
      <c r="W538" s="15"/>
    </row>
    <row r="539" spans="1:23" s="2" customFormat="1" ht="18" customHeight="1" x14ac:dyDescent="0.2">
      <c r="A539" s="15"/>
      <c r="G539" s="4"/>
      <c r="H539" s="4"/>
      <c r="J539" s="15"/>
      <c r="L539" s="15"/>
      <c r="V539" s="15"/>
      <c r="W539" s="15"/>
    </row>
    <row r="540" spans="1:23" s="2" customFormat="1" ht="18" customHeight="1" x14ac:dyDescent="0.2">
      <c r="A540" s="15"/>
      <c r="G540" s="4"/>
      <c r="H540" s="4"/>
      <c r="J540" s="15"/>
      <c r="L540" s="15"/>
      <c r="V540" s="15"/>
      <c r="W540" s="15"/>
    </row>
    <row r="541" spans="1:23" s="2" customFormat="1" ht="18" customHeight="1" x14ac:dyDescent="0.2">
      <c r="A541" s="15"/>
      <c r="G541" s="4"/>
      <c r="H541" s="4"/>
      <c r="J541" s="15"/>
      <c r="L541" s="15"/>
      <c r="V541" s="15"/>
      <c r="W541" s="15"/>
    </row>
    <row r="542" spans="1:23" s="2" customFormat="1" ht="18" customHeight="1" x14ac:dyDescent="0.2">
      <c r="A542" s="15"/>
      <c r="G542" s="4"/>
      <c r="H542" s="4"/>
      <c r="J542" s="15"/>
      <c r="L542" s="15"/>
      <c r="V542" s="15"/>
      <c r="W542" s="15"/>
    </row>
    <row r="543" spans="1:23" s="2" customFormat="1" ht="18" customHeight="1" x14ac:dyDescent="0.2">
      <c r="A543" s="15"/>
      <c r="G543" s="4"/>
      <c r="H543" s="4"/>
      <c r="J543" s="15"/>
      <c r="L543" s="15"/>
      <c r="V543" s="15"/>
      <c r="W543" s="15"/>
    </row>
    <row r="544" spans="1:23" s="2" customFormat="1" ht="18" customHeight="1" x14ac:dyDescent="0.2">
      <c r="A544" s="15"/>
      <c r="G544" s="4"/>
      <c r="H544" s="4"/>
      <c r="J544" s="15"/>
      <c r="L544" s="15"/>
      <c r="V544" s="15"/>
      <c r="W544" s="15"/>
    </row>
    <row r="545" spans="1:23" s="2" customFormat="1" ht="18" customHeight="1" x14ac:dyDescent="0.2">
      <c r="A545" s="15"/>
      <c r="G545" s="4"/>
      <c r="H545" s="4"/>
      <c r="J545" s="15"/>
      <c r="L545" s="15"/>
      <c r="V545" s="15"/>
      <c r="W545" s="15"/>
    </row>
    <row r="546" spans="1:23" s="2" customFormat="1" ht="18" customHeight="1" x14ac:dyDescent="0.2">
      <c r="A546" s="15"/>
      <c r="G546" s="4"/>
      <c r="H546" s="4"/>
      <c r="J546" s="15"/>
      <c r="L546" s="15"/>
      <c r="V546" s="15"/>
      <c r="W546" s="15"/>
    </row>
    <row r="547" spans="1:23" s="2" customFormat="1" ht="18" customHeight="1" x14ac:dyDescent="0.2">
      <c r="A547" s="15"/>
      <c r="G547" s="4"/>
      <c r="H547" s="4"/>
      <c r="J547" s="15"/>
      <c r="L547" s="15"/>
      <c r="V547" s="15"/>
      <c r="W547" s="15"/>
    </row>
    <row r="548" spans="1:23" s="2" customFormat="1" ht="18" customHeight="1" x14ac:dyDescent="0.2">
      <c r="A548" s="15"/>
      <c r="G548" s="4"/>
      <c r="H548" s="4"/>
      <c r="J548" s="15"/>
      <c r="L548" s="15"/>
      <c r="V548" s="15"/>
      <c r="W548" s="15"/>
    </row>
    <row r="549" spans="1:23" s="2" customFormat="1" ht="18" customHeight="1" x14ac:dyDescent="0.2">
      <c r="A549" s="15"/>
      <c r="G549" s="4"/>
      <c r="H549" s="4"/>
      <c r="J549" s="15"/>
      <c r="L549" s="15"/>
      <c r="V549" s="15"/>
      <c r="W549" s="15"/>
    </row>
    <row r="550" spans="1:23" s="2" customFormat="1" ht="18" customHeight="1" x14ac:dyDescent="0.2">
      <c r="A550" s="15"/>
      <c r="G550" s="4"/>
      <c r="H550" s="4"/>
      <c r="J550" s="15"/>
      <c r="L550" s="15"/>
      <c r="V550" s="15"/>
      <c r="W550" s="15"/>
    </row>
    <row r="551" spans="1:23" s="2" customFormat="1" ht="18" customHeight="1" x14ac:dyDescent="0.2">
      <c r="A551" s="15"/>
      <c r="G551" s="4"/>
      <c r="H551" s="4"/>
      <c r="J551" s="15"/>
      <c r="L551" s="15"/>
      <c r="V551" s="15"/>
      <c r="W551" s="15"/>
    </row>
    <row r="552" spans="1:23" s="2" customFormat="1" ht="18" customHeight="1" x14ac:dyDescent="0.2">
      <c r="A552" s="15"/>
      <c r="G552" s="4"/>
      <c r="H552" s="4"/>
      <c r="J552" s="15"/>
      <c r="L552" s="15"/>
      <c r="V552" s="15"/>
      <c r="W552" s="15"/>
    </row>
    <row r="553" spans="1:23" s="2" customFormat="1" ht="18" customHeight="1" x14ac:dyDescent="0.2">
      <c r="A553" s="15"/>
      <c r="G553" s="4"/>
      <c r="H553" s="4"/>
      <c r="J553" s="15"/>
      <c r="L553" s="15"/>
      <c r="V553" s="15"/>
      <c r="W553" s="15"/>
    </row>
    <row r="554" spans="1:23" s="2" customFormat="1" ht="18" customHeight="1" x14ac:dyDescent="0.2">
      <c r="A554" s="15"/>
      <c r="G554" s="4"/>
      <c r="H554" s="4"/>
      <c r="J554" s="15"/>
      <c r="L554" s="15"/>
      <c r="V554" s="15"/>
      <c r="W554" s="15"/>
    </row>
    <row r="555" spans="1:23" s="2" customFormat="1" ht="18" customHeight="1" x14ac:dyDescent="0.2">
      <c r="A555" s="15"/>
      <c r="G555" s="4"/>
      <c r="H555" s="4"/>
      <c r="J555" s="15"/>
      <c r="L555" s="15"/>
      <c r="V555" s="15"/>
      <c r="W555" s="15"/>
    </row>
    <row r="556" spans="1:23" s="2" customFormat="1" ht="18" customHeight="1" x14ac:dyDescent="0.2">
      <c r="A556" s="15"/>
      <c r="G556" s="4"/>
      <c r="H556" s="4"/>
      <c r="J556" s="15"/>
      <c r="L556" s="15"/>
      <c r="V556" s="15"/>
      <c r="W556" s="15"/>
    </row>
    <row r="557" spans="1:23" s="2" customFormat="1" ht="18" customHeight="1" x14ac:dyDescent="0.2">
      <c r="A557" s="15"/>
      <c r="G557" s="4"/>
      <c r="H557" s="4"/>
      <c r="J557" s="15"/>
      <c r="L557" s="15"/>
      <c r="V557" s="15"/>
      <c r="W557" s="15"/>
    </row>
    <row r="558" spans="1:23" s="2" customFormat="1" ht="18" customHeight="1" x14ac:dyDescent="0.2">
      <c r="A558" s="15"/>
      <c r="G558" s="4"/>
      <c r="H558" s="4"/>
      <c r="J558" s="15"/>
      <c r="L558" s="15"/>
      <c r="V558" s="15"/>
      <c r="W558" s="15"/>
    </row>
    <row r="559" spans="1:23" s="2" customFormat="1" ht="18" customHeight="1" x14ac:dyDescent="0.2">
      <c r="A559" s="15"/>
      <c r="G559" s="4"/>
      <c r="H559" s="4"/>
      <c r="J559" s="15"/>
      <c r="L559" s="15"/>
      <c r="V559" s="15"/>
      <c r="W559" s="15"/>
    </row>
    <row r="560" spans="1:23" s="2" customFormat="1" ht="18" customHeight="1" x14ac:dyDescent="0.2">
      <c r="A560" s="15"/>
      <c r="G560" s="4"/>
      <c r="H560" s="4"/>
      <c r="J560" s="15"/>
      <c r="L560" s="15"/>
      <c r="V560" s="15"/>
      <c r="W560" s="15"/>
    </row>
    <row r="561" spans="1:23" s="2" customFormat="1" ht="18" customHeight="1" x14ac:dyDescent="0.2">
      <c r="A561" s="15"/>
      <c r="G561" s="4"/>
      <c r="H561" s="4"/>
      <c r="J561" s="15"/>
      <c r="L561" s="15"/>
      <c r="V561" s="15"/>
      <c r="W561" s="15"/>
    </row>
    <row r="562" spans="1:23" s="2" customFormat="1" ht="18" customHeight="1" x14ac:dyDescent="0.2">
      <c r="A562" s="15"/>
      <c r="G562" s="4"/>
      <c r="H562" s="4"/>
      <c r="J562" s="15"/>
      <c r="L562" s="15"/>
      <c r="V562" s="15"/>
      <c r="W562" s="15"/>
    </row>
    <row r="563" spans="1:23" s="2" customFormat="1" ht="18" customHeight="1" x14ac:dyDescent="0.2">
      <c r="A563" s="15"/>
      <c r="G563" s="4"/>
      <c r="H563" s="4"/>
      <c r="J563" s="15"/>
      <c r="L563" s="15"/>
      <c r="V563" s="15"/>
      <c r="W563" s="15"/>
    </row>
    <row r="564" spans="1:23" s="2" customFormat="1" ht="18" customHeight="1" x14ac:dyDescent="0.2">
      <c r="A564" s="15"/>
      <c r="G564" s="4"/>
      <c r="H564" s="4"/>
      <c r="J564" s="15"/>
      <c r="L564" s="15"/>
      <c r="V564" s="15"/>
      <c r="W564" s="15"/>
    </row>
    <row r="565" spans="1:23" ht="18" customHeight="1" x14ac:dyDescent="0.2">
      <c r="B565" s="2"/>
      <c r="C565" s="2"/>
      <c r="D565" s="2"/>
      <c r="E565" s="2"/>
      <c r="F565" s="2"/>
      <c r="G565" s="4"/>
      <c r="H565" s="4"/>
      <c r="I565" s="2"/>
    </row>
    <row r="566" spans="1:23" ht="18" customHeight="1" x14ac:dyDescent="0.2">
      <c r="B566" s="2"/>
      <c r="C566" s="2"/>
      <c r="D566" s="2"/>
      <c r="E566" s="2"/>
      <c r="F566" s="2"/>
      <c r="G566" s="4"/>
      <c r="H566" s="4"/>
      <c r="I566" s="2"/>
    </row>
    <row r="567" spans="1:23" ht="18" customHeight="1" x14ac:dyDescent="0.2">
      <c r="B567" s="2"/>
      <c r="C567" s="2"/>
      <c r="D567" s="2"/>
      <c r="E567" s="2"/>
      <c r="F567" s="2"/>
      <c r="G567" s="4"/>
      <c r="H567" s="4"/>
      <c r="I567" s="2"/>
    </row>
  </sheetData>
  <mergeCells count="593">
    <mergeCell ref="R192:S192"/>
    <mergeCell ref="AC192:AD192"/>
    <mergeCell ref="W123:AF123"/>
    <mergeCell ref="W124:AF124"/>
    <mergeCell ref="W125:AF125"/>
    <mergeCell ref="R7:S7"/>
    <mergeCell ref="R10:S10"/>
    <mergeCell ref="R11:S11"/>
    <mergeCell ref="N1:U1"/>
    <mergeCell ref="N2:U2"/>
    <mergeCell ref="L124:U124"/>
    <mergeCell ref="L125:U125"/>
    <mergeCell ref="N3:U3"/>
    <mergeCell ref="R18:S18"/>
    <mergeCell ref="R19:S19"/>
    <mergeCell ref="R21:S21"/>
    <mergeCell ref="R22:S22"/>
    <mergeCell ref="L31:U31"/>
    <mergeCell ref="L32:U32"/>
    <mergeCell ref="R12:S12"/>
    <mergeCell ref="R13:S13"/>
    <mergeCell ref="R14:S14"/>
    <mergeCell ref="R15:S15"/>
    <mergeCell ref="R16:S16"/>
    <mergeCell ref="A31:J31"/>
    <mergeCell ref="A32:J32"/>
    <mergeCell ref="A33:J33"/>
    <mergeCell ref="G48:H48"/>
    <mergeCell ref="G49:H49"/>
    <mergeCell ref="Y1:AF1"/>
    <mergeCell ref="Y2:AF2"/>
    <mergeCell ref="Y3:AF3"/>
    <mergeCell ref="Q127:S127"/>
    <mergeCell ref="AB127:AD127"/>
    <mergeCell ref="L123:U123"/>
    <mergeCell ref="B1:I1"/>
    <mergeCell ref="B2:I2"/>
    <mergeCell ref="B3:I3"/>
    <mergeCell ref="G7:H7"/>
    <mergeCell ref="G10:H10"/>
    <mergeCell ref="G11:H11"/>
    <mergeCell ref="G12:H12"/>
    <mergeCell ref="A96:J96"/>
    <mergeCell ref="F98:H98"/>
    <mergeCell ref="F5:H5"/>
    <mergeCell ref="G72:H72"/>
    <mergeCell ref="G76:H76"/>
    <mergeCell ref="G73:H73"/>
    <mergeCell ref="G13:H13"/>
    <mergeCell ref="G14:H14"/>
    <mergeCell ref="G15:H15"/>
    <mergeCell ref="G16:H16"/>
    <mergeCell ref="G17:H17"/>
    <mergeCell ref="G18:H18"/>
    <mergeCell ref="G19:H19"/>
    <mergeCell ref="G21:H21"/>
    <mergeCell ref="G22:H22"/>
    <mergeCell ref="G79:H79"/>
    <mergeCell ref="G80:H80"/>
    <mergeCell ref="G81:H81"/>
    <mergeCell ref="F35:H35"/>
    <mergeCell ref="G37:H37"/>
    <mergeCell ref="G40:H40"/>
    <mergeCell ref="G41:H41"/>
    <mergeCell ref="G42:H42"/>
    <mergeCell ref="G43:H43"/>
    <mergeCell ref="G51:H51"/>
    <mergeCell ref="G52:H52"/>
    <mergeCell ref="F67:H67"/>
    <mergeCell ref="G69:H69"/>
    <mergeCell ref="A63:J63"/>
    <mergeCell ref="A64:J64"/>
    <mergeCell ref="A65:J65"/>
    <mergeCell ref="G44:H44"/>
    <mergeCell ref="G45:H45"/>
    <mergeCell ref="G46:H46"/>
    <mergeCell ref="G47:H47"/>
    <mergeCell ref="G77:H77"/>
    <mergeCell ref="G78:H78"/>
    <mergeCell ref="G74:H74"/>
    <mergeCell ref="G75:H75"/>
    <mergeCell ref="G115:H115"/>
    <mergeCell ref="F127:H127"/>
    <mergeCell ref="G129:H129"/>
    <mergeCell ref="A123:J123"/>
    <mergeCell ref="A124:J124"/>
    <mergeCell ref="A125:J125"/>
    <mergeCell ref="G108:H108"/>
    <mergeCell ref="G109:H109"/>
    <mergeCell ref="G110:H110"/>
    <mergeCell ref="G111:H111"/>
    <mergeCell ref="G112:H112"/>
    <mergeCell ref="G114:H114"/>
    <mergeCell ref="G100:H100"/>
    <mergeCell ref="G103:H103"/>
    <mergeCell ref="G104:H104"/>
    <mergeCell ref="G105:H105"/>
    <mergeCell ref="G106:H106"/>
    <mergeCell ref="G107:H107"/>
    <mergeCell ref="G83:H83"/>
    <mergeCell ref="G84:H84"/>
    <mergeCell ref="A94:J94"/>
    <mergeCell ref="A95:J95"/>
    <mergeCell ref="F156:H156"/>
    <mergeCell ref="G158:H158"/>
    <mergeCell ref="G161:H161"/>
    <mergeCell ref="G162:H162"/>
    <mergeCell ref="G163:H163"/>
    <mergeCell ref="G164:H164"/>
    <mergeCell ref="A182:J182"/>
    <mergeCell ref="G138:H138"/>
    <mergeCell ref="G139:H139"/>
    <mergeCell ref="G140:H140"/>
    <mergeCell ref="G141:H141"/>
    <mergeCell ref="G143:H143"/>
    <mergeCell ref="G144:H144"/>
    <mergeCell ref="G201:H201"/>
    <mergeCell ref="G199:H199"/>
    <mergeCell ref="G192:H192"/>
    <mergeCell ref="G165:H165"/>
    <mergeCell ref="G166:H166"/>
    <mergeCell ref="G167:H167"/>
    <mergeCell ref="G168:H168"/>
    <mergeCell ref="G169:H169"/>
    <mergeCell ref="G170:H170"/>
    <mergeCell ref="G172:H172"/>
    <mergeCell ref="G173:H173"/>
    <mergeCell ref="G190:H190"/>
    <mergeCell ref="A183:J183"/>
    <mergeCell ref="G194:H194"/>
    <mergeCell ref="G195:H195"/>
    <mergeCell ref="G196:H196"/>
    <mergeCell ref="G197:H197"/>
    <mergeCell ref="G222:H222"/>
    <mergeCell ref="G223:H223"/>
    <mergeCell ref="G224:H224"/>
    <mergeCell ref="G226:H226"/>
    <mergeCell ref="G227:H227"/>
    <mergeCell ref="A214:J214"/>
    <mergeCell ref="G248:H248"/>
    <mergeCell ref="G251:H251"/>
    <mergeCell ref="G225:H225"/>
    <mergeCell ref="G218:H218"/>
    <mergeCell ref="F216:H216"/>
    <mergeCell ref="G309:H309"/>
    <mergeCell ref="G310:H310"/>
    <mergeCell ref="G311:H311"/>
    <mergeCell ref="G312:H312"/>
    <mergeCell ref="G313:H313"/>
    <mergeCell ref="G314:H314"/>
    <mergeCell ref="F300:H300"/>
    <mergeCell ref="G302:H302"/>
    <mergeCell ref="G305:H305"/>
    <mergeCell ref="G306:H306"/>
    <mergeCell ref="G307:H307"/>
    <mergeCell ref="G308:H308"/>
    <mergeCell ref="G336:H336"/>
    <mergeCell ref="G337:H337"/>
    <mergeCell ref="G338:H338"/>
    <mergeCell ref="G339:H339"/>
    <mergeCell ref="G340:H340"/>
    <mergeCell ref="G341:H341"/>
    <mergeCell ref="G316:H316"/>
    <mergeCell ref="G317:H317"/>
    <mergeCell ref="F329:H329"/>
    <mergeCell ref="G331:H331"/>
    <mergeCell ref="G334:H334"/>
    <mergeCell ref="G335:H335"/>
    <mergeCell ref="G363:H363"/>
    <mergeCell ref="G364:H364"/>
    <mergeCell ref="G365:H365"/>
    <mergeCell ref="G366:H366"/>
    <mergeCell ref="G367:H367"/>
    <mergeCell ref="G368:H368"/>
    <mergeCell ref="G342:H342"/>
    <mergeCell ref="G343:H343"/>
    <mergeCell ref="G345:H345"/>
    <mergeCell ref="G346:H346"/>
    <mergeCell ref="F358:H358"/>
    <mergeCell ref="G360:H360"/>
    <mergeCell ref="F387:H387"/>
    <mergeCell ref="G389:H389"/>
    <mergeCell ref="G392:H392"/>
    <mergeCell ref="G393:H393"/>
    <mergeCell ref="G394:H394"/>
    <mergeCell ref="G395:H395"/>
    <mergeCell ref="G369:H369"/>
    <mergeCell ref="G370:H370"/>
    <mergeCell ref="G371:H371"/>
    <mergeCell ref="G372:H372"/>
    <mergeCell ref="G374:H374"/>
    <mergeCell ref="G375:H375"/>
    <mergeCell ref="G418:H418"/>
    <mergeCell ref="G421:H421"/>
    <mergeCell ref="G422:H422"/>
    <mergeCell ref="G396:H396"/>
    <mergeCell ref="G397:H397"/>
    <mergeCell ref="G398:H398"/>
    <mergeCell ref="G399:H399"/>
    <mergeCell ref="G400:H400"/>
    <mergeCell ref="G401:H401"/>
    <mergeCell ref="G403:H403"/>
    <mergeCell ref="G404:H404"/>
    <mergeCell ref="F416:H416"/>
    <mergeCell ref="G459:H459"/>
    <mergeCell ref="G461:H461"/>
    <mergeCell ref="G462:H462"/>
    <mergeCell ref="G450:H450"/>
    <mergeCell ref="G451:H451"/>
    <mergeCell ref="G452:H452"/>
    <mergeCell ref="G453:H453"/>
    <mergeCell ref="G454:H454"/>
    <mergeCell ref="G455:H455"/>
    <mergeCell ref="G456:H456"/>
    <mergeCell ref="G457:H457"/>
    <mergeCell ref="G458:H458"/>
    <mergeCell ref="G429:H429"/>
    <mergeCell ref="G430:H430"/>
    <mergeCell ref="G432:H432"/>
    <mergeCell ref="G433:H433"/>
    <mergeCell ref="F445:H445"/>
    <mergeCell ref="G447:H447"/>
    <mergeCell ref="G423:H423"/>
    <mergeCell ref="G424:H424"/>
    <mergeCell ref="G425:H425"/>
    <mergeCell ref="G426:H426"/>
    <mergeCell ref="G427:H427"/>
    <mergeCell ref="G428:H428"/>
    <mergeCell ref="R17:S17"/>
    <mergeCell ref="R43:S43"/>
    <mergeCell ref="R44:S44"/>
    <mergeCell ref="R45:S45"/>
    <mergeCell ref="R46:S46"/>
    <mergeCell ref="R47:S47"/>
    <mergeCell ref="L33:U33"/>
    <mergeCell ref="Q35:S35"/>
    <mergeCell ref="R37:S37"/>
    <mergeCell ref="R40:S40"/>
    <mergeCell ref="R41:S41"/>
    <mergeCell ref="R42:S42"/>
    <mergeCell ref="AC16:AD16"/>
    <mergeCell ref="AC17:AD17"/>
    <mergeCell ref="AC18:AD18"/>
    <mergeCell ref="AC19:AD19"/>
    <mergeCell ref="AC21:AD21"/>
    <mergeCell ref="AC22:AD22"/>
    <mergeCell ref="AC7:AD7"/>
    <mergeCell ref="AC10:AD10"/>
    <mergeCell ref="AC11:AD11"/>
    <mergeCell ref="AC12:AD12"/>
    <mergeCell ref="AC13:AD13"/>
    <mergeCell ref="AC14:AD14"/>
    <mergeCell ref="AC15:AD15"/>
    <mergeCell ref="AC41:AD41"/>
    <mergeCell ref="AC42:AD42"/>
    <mergeCell ref="AC43:AD43"/>
    <mergeCell ref="AC44:AD44"/>
    <mergeCell ref="AC45:AD45"/>
    <mergeCell ref="AC46:AD46"/>
    <mergeCell ref="W31:AF31"/>
    <mergeCell ref="W32:AF32"/>
    <mergeCell ref="W33:AF33"/>
    <mergeCell ref="AB35:AD35"/>
    <mergeCell ref="AC37:AD37"/>
    <mergeCell ref="AC40:AD40"/>
    <mergeCell ref="AC47:AD47"/>
    <mergeCell ref="AC48:AD48"/>
    <mergeCell ref="AC49:AD49"/>
    <mergeCell ref="AC51:AD51"/>
    <mergeCell ref="AC52:AD52"/>
    <mergeCell ref="Q67:S67"/>
    <mergeCell ref="R49:S49"/>
    <mergeCell ref="R51:S51"/>
    <mergeCell ref="R52:S52"/>
    <mergeCell ref="R48:S48"/>
    <mergeCell ref="R77:S77"/>
    <mergeCell ref="R78:S78"/>
    <mergeCell ref="R79:S79"/>
    <mergeCell ref="R69:S69"/>
    <mergeCell ref="R72:S72"/>
    <mergeCell ref="R73:S73"/>
    <mergeCell ref="L63:U63"/>
    <mergeCell ref="W63:AF63"/>
    <mergeCell ref="W65:AF65"/>
    <mergeCell ref="L64:U64"/>
    <mergeCell ref="L65:U65"/>
    <mergeCell ref="W64:AF64"/>
    <mergeCell ref="AB67:AD67"/>
    <mergeCell ref="AC69:AD69"/>
    <mergeCell ref="AC72:AD72"/>
    <mergeCell ref="AC73:AD73"/>
    <mergeCell ref="AC74:AD74"/>
    <mergeCell ref="AC75:AD75"/>
    <mergeCell ref="AC76:AD76"/>
    <mergeCell ref="R74:S74"/>
    <mergeCell ref="R75:S75"/>
    <mergeCell ref="R76:S76"/>
    <mergeCell ref="L96:U96"/>
    <mergeCell ref="Q98:S98"/>
    <mergeCell ref="R100:S100"/>
    <mergeCell ref="R103:S103"/>
    <mergeCell ref="R104:S104"/>
    <mergeCell ref="R105:S105"/>
    <mergeCell ref="R80:S80"/>
    <mergeCell ref="R81:S81"/>
    <mergeCell ref="R83:S83"/>
    <mergeCell ref="R84:S84"/>
    <mergeCell ref="L94:U94"/>
    <mergeCell ref="L95:U95"/>
    <mergeCell ref="AC84:AD84"/>
    <mergeCell ref="W94:AF94"/>
    <mergeCell ref="W95:AF95"/>
    <mergeCell ref="W96:AF96"/>
    <mergeCell ref="AB98:AD98"/>
    <mergeCell ref="AC100:AD100"/>
    <mergeCell ref="AC77:AD77"/>
    <mergeCell ref="AC78:AD78"/>
    <mergeCell ref="AC79:AD79"/>
    <mergeCell ref="AC80:AD80"/>
    <mergeCell ref="AC81:AD81"/>
    <mergeCell ref="AC83:AD83"/>
    <mergeCell ref="AC109:AD109"/>
    <mergeCell ref="AC110:AD110"/>
    <mergeCell ref="AC111:AD111"/>
    <mergeCell ref="AC112:AD112"/>
    <mergeCell ref="AC114:AD114"/>
    <mergeCell ref="AC115:AD115"/>
    <mergeCell ref="R112:S112"/>
    <mergeCell ref="AC103:AD103"/>
    <mergeCell ref="AC104:AD104"/>
    <mergeCell ref="AC105:AD105"/>
    <mergeCell ref="AC106:AD106"/>
    <mergeCell ref="AC107:AD107"/>
    <mergeCell ref="AC108:AD108"/>
    <mergeCell ref="R114:S114"/>
    <mergeCell ref="R115:S115"/>
    <mergeCell ref="R108:S108"/>
    <mergeCell ref="R109:S109"/>
    <mergeCell ref="R110:S110"/>
    <mergeCell ref="R111:S111"/>
    <mergeCell ref="R106:S106"/>
    <mergeCell ref="R107:S107"/>
    <mergeCell ref="R129:S129"/>
    <mergeCell ref="AC129:AD129"/>
    <mergeCell ref="R132:S132"/>
    <mergeCell ref="AC132:AD132"/>
    <mergeCell ref="R133:S133"/>
    <mergeCell ref="AC133:AD133"/>
    <mergeCell ref="A152:J152"/>
    <mergeCell ref="A153:J153"/>
    <mergeCell ref="A154:J154"/>
    <mergeCell ref="G132:H132"/>
    <mergeCell ref="G133:H133"/>
    <mergeCell ref="G134:H134"/>
    <mergeCell ref="G135:H135"/>
    <mergeCell ref="G136:H136"/>
    <mergeCell ref="G137:H137"/>
    <mergeCell ref="R137:S137"/>
    <mergeCell ref="AC137:AD137"/>
    <mergeCell ref="R138:S138"/>
    <mergeCell ref="AC138:AD138"/>
    <mergeCell ref="R139:S139"/>
    <mergeCell ref="AC139:AD139"/>
    <mergeCell ref="R134:S134"/>
    <mergeCell ref="AC134:AD134"/>
    <mergeCell ref="R135:S135"/>
    <mergeCell ref="AC135:AD135"/>
    <mergeCell ref="R136:S136"/>
    <mergeCell ref="AC136:AD136"/>
    <mergeCell ref="R144:S144"/>
    <mergeCell ref="AC144:AD144"/>
    <mergeCell ref="L152:U152"/>
    <mergeCell ref="W152:AF152"/>
    <mergeCell ref="L153:U153"/>
    <mergeCell ref="W153:AF153"/>
    <mergeCell ref="R140:S140"/>
    <mergeCell ref="AC140:AD140"/>
    <mergeCell ref="R141:S141"/>
    <mergeCell ref="AC141:AD141"/>
    <mergeCell ref="R143:S143"/>
    <mergeCell ref="AC143:AD143"/>
    <mergeCell ref="R161:S161"/>
    <mergeCell ref="AC161:AD161"/>
    <mergeCell ref="R162:S162"/>
    <mergeCell ref="AC162:AD162"/>
    <mergeCell ref="R163:S163"/>
    <mergeCell ref="AC163:AD163"/>
    <mergeCell ref="L154:U154"/>
    <mergeCell ref="W154:AF154"/>
    <mergeCell ref="Q156:S156"/>
    <mergeCell ref="AB156:AD156"/>
    <mergeCell ref="R158:S158"/>
    <mergeCell ref="AC158:AD158"/>
    <mergeCell ref="R167:S167"/>
    <mergeCell ref="AC167:AD167"/>
    <mergeCell ref="R168:S168"/>
    <mergeCell ref="AC168:AD168"/>
    <mergeCell ref="R169:S169"/>
    <mergeCell ref="AC169:AD169"/>
    <mergeCell ref="R164:S164"/>
    <mergeCell ref="AC164:AD164"/>
    <mergeCell ref="R165:S165"/>
    <mergeCell ref="AC165:AD165"/>
    <mergeCell ref="R166:S166"/>
    <mergeCell ref="AC166:AD166"/>
    <mergeCell ref="R190:S190"/>
    <mergeCell ref="AC190:AD190"/>
    <mergeCell ref="R191:S191"/>
    <mergeCell ref="AC191:AD191"/>
    <mergeCell ref="F185:H185"/>
    <mergeCell ref="Q185:S185"/>
    <mergeCell ref="AB185:AD185"/>
    <mergeCell ref="R170:S170"/>
    <mergeCell ref="AC170:AD170"/>
    <mergeCell ref="R172:S172"/>
    <mergeCell ref="AC172:AD172"/>
    <mergeCell ref="R173:S173"/>
    <mergeCell ref="AC173:AD173"/>
    <mergeCell ref="A181:J181"/>
    <mergeCell ref="G187:H187"/>
    <mergeCell ref="G191:H191"/>
    <mergeCell ref="L181:U181"/>
    <mergeCell ref="W181:AF181"/>
    <mergeCell ref="L182:U182"/>
    <mergeCell ref="L183:U183"/>
    <mergeCell ref="R187:S187"/>
    <mergeCell ref="AC187:AD187"/>
    <mergeCell ref="W182:AF182"/>
    <mergeCell ref="W183:AF183"/>
    <mergeCell ref="R193:S193"/>
    <mergeCell ref="AC193:AD193"/>
    <mergeCell ref="R194:S194"/>
    <mergeCell ref="AC194:AD194"/>
    <mergeCell ref="G193:H193"/>
    <mergeCell ref="R195:S195"/>
    <mergeCell ref="AC195:AD195"/>
    <mergeCell ref="R198:S198"/>
    <mergeCell ref="AC198:AD198"/>
    <mergeCell ref="G198:H198"/>
    <mergeCell ref="R199:S199"/>
    <mergeCell ref="AC199:AD199"/>
    <mergeCell ref="R201:S201"/>
    <mergeCell ref="AC201:AD201"/>
    <mergeCell ref="R196:S196"/>
    <mergeCell ref="AC196:AD196"/>
    <mergeCell ref="R197:S197"/>
    <mergeCell ref="AC197:AD197"/>
    <mergeCell ref="R202:S202"/>
    <mergeCell ref="AC202:AD202"/>
    <mergeCell ref="L212:U212"/>
    <mergeCell ref="W212:AF212"/>
    <mergeCell ref="A213:J213"/>
    <mergeCell ref="L213:U213"/>
    <mergeCell ref="W213:AF213"/>
    <mergeCell ref="A212:J212"/>
    <mergeCell ref="G202:H202"/>
    <mergeCell ref="R221:S221"/>
    <mergeCell ref="AC221:AD221"/>
    <mergeCell ref="G221:H221"/>
    <mergeCell ref="R222:S222"/>
    <mergeCell ref="AC222:AD222"/>
    <mergeCell ref="R223:S223"/>
    <mergeCell ref="AC223:AD223"/>
    <mergeCell ref="L214:U214"/>
    <mergeCell ref="W214:AF214"/>
    <mergeCell ref="Q216:S216"/>
    <mergeCell ref="AB216:AD216"/>
    <mergeCell ref="R218:S218"/>
    <mergeCell ref="AC218:AD218"/>
    <mergeCell ref="R227:S227"/>
    <mergeCell ref="AC227:AD227"/>
    <mergeCell ref="G228:H228"/>
    <mergeCell ref="R228:S228"/>
    <mergeCell ref="AC228:AD228"/>
    <mergeCell ref="G229:H229"/>
    <mergeCell ref="R229:S229"/>
    <mergeCell ref="AC229:AD229"/>
    <mergeCell ref="R224:S224"/>
    <mergeCell ref="AC224:AD224"/>
    <mergeCell ref="R225:S225"/>
    <mergeCell ref="AC225:AD225"/>
    <mergeCell ref="R226:S226"/>
    <mergeCell ref="AC226:AD226"/>
    <mergeCell ref="R230:S230"/>
    <mergeCell ref="AC230:AD230"/>
    <mergeCell ref="G232:H232"/>
    <mergeCell ref="R232:S232"/>
    <mergeCell ref="AC232:AD232"/>
    <mergeCell ref="G233:H233"/>
    <mergeCell ref="R233:S233"/>
    <mergeCell ref="AC233:AD233"/>
    <mergeCell ref="G230:H230"/>
    <mergeCell ref="R248:S248"/>
    <mergeCell ref="AC248:AD248"/>
    <mergeCell ref="R251:S251"/>
    <mergeCell ref="AC251:AD251"/>
    <mergeCell ref="R252:S252"/>
    <mergeCell ref="AC252:AD252"/>
    <mergeCell ref="Q246:S246"/>
    <mergeCell ref="AB246:AD246"/>
    <mergeCell ref="A242:J242"/>
    <mergeCell ref="A243:J243"/>
    <mergeCell ref="A244:J244"/>
    <mergeCell ref="L242:U242"/>
    <mergeCell ref="F246:H246"/>
    <mergeCell ref="L243:U243"/>
    <mergeCell ref="L244:U244"/>
    <mergeCell ref="W242:AF242"/>
    <mergeCell ref="G252:H252"/>
    <mergeCell ref="W243:AF243"/>
    <mergeCell ref="W244:AF244"/>
    <mergeCell ref="R253:S253"/>
    <mergeCell ref="AC253:AD253"/>
    <mergeCell ref="G254:H254"/>
    <mergeCell ref="R254:S254"/>
    <mergeCell ref="AC254:AD254"/>
    <mergeCell ref="R255:S255"/>
    <mergeCell ref="AC255:AD255"/>
    <mergeCell ref="G255:H255"/>
    <mergeCell ref="G253:H253"/>
    <mergeCell ref="R256:S256"/>
    <mergeCell ref="AC256:AD256"/>
    <mergeCell ref="G257:H257"/>
    <mergeCell ref="R257:S257"/>
    <mergeCell ref="AC257:AD257"/>
    <mergeCell ref="G258:H258"/>
    <mergeCell ref="R258:S258"/>
    <mergeCell ref="AC258:AD258"/>
    <mergeCell ref="G256:H256"/>
    <mergeCell ref="R259:S259"/>
    <mergeCell ref="AC259:AD259"/>
    <mergeCell ref="G260:H260"/>
    <mergeCell ref="R260:S260"/>
    <mergeCell ref="AC260:AD260"/>
    <mergeCell ref="G262:H262"/>
    <mergeCell ref="R262:S262"/>
    <mergeCell ref="AC262:AD262"/>
    <mergeCell ref="G259:H259"/>
    <mergeCell ref="R263:S263"/>
    <mergeCell ref="AC263:AD263"/>
    <mergeCell ref="A273:J273"/>
    <mergeCell ref="L273:U273"/>
    <mergeCell ref="W273:AF273"/>
    <mergeCell ref="A274:J274"/>
    <mergeCell ref="L274:U274"/>
    <mergeCell ref="W274:AF274"/>
    <mergeCell ref="G263:H263"/>
    <mergeCell ref="R284:S284"/>
    <mergeCell ref="AC284:AD284"/>
    <mergeCell ref="G282:H282"/>
    <mergeCell ref="L275:U275"/>
    <mergeCell ref="W275:AF275"/>
    <mergeCell ref="F277:H277"/>
    <mergeCell ref="Q277:S277"/>
    <mergeCell ref="AB277:AD277"/>
    <mergeCell ref="R279:S279"/>
    <mergeCell ref="AC279:AD279"/>
    <mergeCell ref="G279:H279"/>
    <mergeCell ref="A275:J275"/>
    <mergeCell ref="G294:H294"/>
    <mergeCell ref="R294:S294"/>
    <mergeCell ref="AC294:AD294"/>
    <mergeCell ref="G293:H293"/>
    <mergeCell ref="G291:H291"/>
    <mergeCell ref="R288:S288"/>
    <mergeCell ref="AC288:AD288"/>
    <mergeCell ref="G289:H289"/>
    <mergeCell ref="R289:S289"/>
    <mergeCell ref="AC289:AD289"/>
    <mergeCell ref="Q5:S5"/>
    <mergeCell ref="R291:S291"/>
    <mergeCell ref="AC291:AD291"/>
    <mergeCell ref="R293:S293"/>
    <mergeCell ref="AC293:AD293"/>
    <mergeCell ref="G290:H290"/>
    <mergeCell ref="R290:S290"/>
    <mergeCell ref="AC290:AD290"/>
    <mergeCell ref="G288:H288"/>
    <mergeCell ref="R285:S285"/>
    <mergeCell ref="AC285:AD285"/>
    <mergeCell ref="G286:H286"/>
    <mergeCell ref="R286:S286"/>
    <mergeCell ref="AC286:AD286"/>
    <mergeCell ref="G287:H287"/>
    <mergeCell ref="R287:S287"/>
    <mergeCell ref="AC287:AD287"/>
    <mergeCell ref="G285:H285"/>
    <mergeCell ref="R282:S282"/>
    <mergeCell ref="AC282:AD282"/>
    <mergeCell ref="G283:H283"/>
    <mergeCell ref="R283:S283"/>
    <mergeCell ref="AC283:AD283"/>
    <mergeCell ref="G284:H284"/>
  </mergeCells>
  <printOptions horizontalCentered="1"/>
  <pageMargins left="0.70866141732283505" right="0.70866141732283505" top="0.74803149606299202" bottom="0.74803149606299202" header="0.31496062992126" footer="0.31496062992126"/>
  <pageSetup paperSize="5" scale="73" orientation="landscape" horizontalDpi="4294967292" r:id="rId1"/>
  <rowBreaks count="4" manualBreakCount="4">
    <brk id="60" max="31" man="1"/>
    <brk id="121" max="31" man="1"/>
    <brk id="179" max="31" man="1"/>
    <brk id="239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46"/>
  <sheetViews>
    <sheetView showGridLines="0" view="pageBreakPreview" topLeftCell="A10" zoomScale="70" zoomScaleSheetLayoutView="70" workbookViewId="0">
      <selection activeCell="B16" sqref="B16"/>
    </sheetView>
  </sheetViews>
  <sheetFormatPr defaultRowHeight="18" x14ac:dyDescent="0.25"/>
  <cols>
    <col min="1" max="1" width="9.7109375" style="19" customWidth="1"/>
    <col min="2" max="2" width="41.28515625" style="20" customWidth="1"/>
    <col min="3" max="3" width="25" style="20" customWidth="1"/>
    <col min="4" max="4" width="20.28515625" style="21" customWidth="1"/>
    <col min="5" max="5" width="22.85546875" style="72" customWidth="1"/>
    <col min="6" max="6" width="20.85546875" style="72" customWidth="1"/>
    <col min="7" max="7" width="0.5703125" style="72" hidden="1" customWidth="1"/>
    <col min="8" max="8" width="18.5703125" style="72" customWidth="1"/>
    <col min="9" max="9" width="12" style="72" hidden="1" customWidth="1"/>
    <col min="10" max="10" width="18.42578125" style="72" customWidth="1"/>
    <col min="11" max="11" width="15.28515625" style="72" customWidth="1"/>
    <col min="12" max="12" width="13.7109375" style="72" hidden="1" customWidth="1"/>
    <col min="13" max="13" width="21" style="72" customWidth="1"/>
    <col min="14" max="14" width="25.28515625" style="72" customWidth="1"/>
    <col min="15" max="15" width="26.140625" style="20" customWidth="1"/>
    <col min="16" max="16" width="23.140625" style="20" bestFit="1" customWidth="1"/>
    <col min="17" max="17" width="25" style="22" customWidth="1"/>
    <col min="18" max="18" width="30.7109375" style="20" customWidth="1"/>
    <col min="19" max="19" width="12" style="20" customWidth="1"/>
    <col min="20" max="20" width="17.85546875" style="20" customWidth="1"/>
    <col min="21" max="22" width="12.5703125" style="20" bestFit="1" customWidth="1"/>
    <col min="23" max="23" width="9.42578125" style="20" bestFit="1" customWidth="1"/>
    <col min="24" max="24" width="12.7109375" style="20" bestFit="1" customWidth="1"/>
    <col min="25" max="25" width="14" style="20" customWidth="1"/>
    <col min="26" max="26" width="22.42578125" style="20" customWidth="1"/>
    <col min="27" max="27" width="9.42578125" style="20" bestFit="1" customWidth="1"/>
    <col min="28" max="28" width="13.85546875" style="20" bestFit="1" customWidth="1"/>
    <col min="29" max="16384" width="9.140625" style="20"/>
  </cols>
  <sheetData>
    <row r="1" spans="1:28" ht="23.25" customHeight="1" x14ac:dyDescent="0.25"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28" ht="23.25" customHeight="1" x14ac:dyDescent="0.25">
      <c r="B2" s="246" t="s">
        <v>76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80"/>
      <c r="P2" s="77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23.25" customHeight="1" x14ac:dyDescent="0.25">
      <c r="A3" s="247" t="s">
        <v>0</v>
      </c>
      <c r="B3" s="247" t="s">
        <v>1</v>
      </c>
      <c r="C3" s="247" t="s">
        <v>35</v>
      </c>
      <c r="D3" s="249" t="s">
        <v>2</v>
      </c>
      <c r="E3" s="249" t="s">
        <v>3</v>
      </c>
      <c r="F3" s="249"/>
      <c r="G3" s="249"/>
      <c r="H3" s="249"/>
      <c r="I3" s="249"/>
      <c r="J3" s="249"/>
      <c r="K3" s="249"/>
      <c r="L3" s="249"/>
      <c r="M3" s="249"/>
      <c r="N3" s="249" t="s">
        <v>9</v>
      </c>
      <c r="O3" s="247" t="s">
        <v>10</v>
      </c>
      <c r="P3" s="78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23.25" customHeight="1" x14ac:dyDescent="0.25">
      <c r="A4" s="247"/>
      <c r="B4" s="247"/>
      <c r="C4" s="248"/>
      <c r="D4" s="249"/>
      <c r="E4" s="241" t="s">
        <v>4</v>
      </c>
      <c r="F4" s="241" t="s">
        <v>5</v>
      </c>
      <c r="G4" s="240" t="s">
        <v>36</v>
      </c>
      <c r="H4" s="241" t="s">
        <v>6</v>
      </c>
      <c r="I4" s="241" t="s">
        <v>7</v>
      </c>
      <c r="J4" s="241"/>
      <c r="K4" s="241" t="s">
        <v>24</v>
      </c>
      <c r="L4" s="241" t="s">
        <v>8</v>
      </c>
      <c r="M4" s="240" t="s">
        <v>34</v>
      </c>
      <c r="N4" s="249"/>
      <c r="O4" s="247"/>
      <c r="P4" s="78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 ht="23.25" customHeight="1" x14ac:dyDescent="0.25">
      <c r="A5" s="247"/>
      <c r="B5" s="247"/>
      <c r="C5" s="248"/>
      <c r="D5" s="249"/>
      <c r="E5" s="241"/>
      <c r="F5" s="241"/>
      <c r="G5" s="240"/>
      <c r="H5" s="241"/>
      <c r="I5" s="241"/>
      <c r="J5" s="241"/>
      <c r="K5" s="241"/>
      <c r="L5" s="241"/>
      <c r="M5" s="240"/>
      <c r="N5" s="249"/>
      <c r="O5" s="247"/>
      <c r="P5" s="78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23.25" customHeight="1" x14ac:dyDescent="0.2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6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4">
        <v>15</v>
      </c>
      <c r="P6" s="79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s="36" customFormat="1" ht="36.75" customHeight="1" x14ac:dyDescent="0.25">
      <c r="A7" s="28">
        <v>1</v>
      </c>
      <c r="B7" s="29" t="s">
        <v>51</v>
      </c>
      <c r="C7" s="30" t="str">
        <f>[1]FEBRUARI!C7</f>
        <v>0202074655</v>
      </c>
      <c r="D7" s="31">
        <v>5392700</v>
      </c>
      <c r="E7" s="31">
        <f>[1]FEBRUARI!E7</f>
        <v>4310202.72</v>
      </c>
      <c r="F7" s="32">
        <v>0</v>
      </c>
      <c r="G7" s="18">
        <v>0</v>
      </c>
      <c r="H7" s="33">
        <v>1077497</v>
      </c>
      <c r="I7" s="18"/>
      <c r="J7" s="33">
        <v>2000</v>
      </c>
      <c r="K7" s="33">
        <v>3000</v>
      </c>
      <c r="L7" s="18"/>
      <c r="M7" s="33">
        <v>0</v>
      </c>
      <c r="N7" s="34">
        <f t="shared" ref="N7:N26" si="0">SUM(E7:M7)</f>
        <v>5392699.7199999997</v>
      </c>
      <c r="O7" s="35">
        <f>D7-N7</f>
        <v>0.28000000026077032</v>
      </c>
      <c r="P7" s="20"/>
      <c r="Q7" s="22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s="36" customFormat="1" ht="36.75" customHeight="1" x14ac:dyDescent="0.25">
      <c r="A8" s="28">
        <v>2</v>
      </c>
      <c r="B8" s="29" t="s">
        <v>49</v>
      </c>
      <c r="C8" s="30" t="str">
        <f>[1]FEBRUARI!C8</f>
        <v>0202436803</v>
      </c>
      <c r="D8" s="31">
        <v>4808800</v>
      </c>
      <c r="E8" s="31">
        <f>[1]FEBRUARI!E8</f>
        <v>3367685.24</v>
      </c>
      <c r="F8" s="32">
        <v>0</v>
      </c>
      <c r="G8" s="18">
        <v>0</v>
      </c>
      <c r="H8" s="33">
        <v>1311500</v>
      </c>
      <c r="I8" s="18"/>
      <c r="J8" s="33">
        <v>2000</v>
      </c>
      <c r="K8" s="33">
        <v>3000</v>
      </c>
      <c r="L8" s="18"/>
      <c r="M8" s="33">
        <v>0</v>
      </c>
      <c r="N8" s="34">
        <f t="shared" si="0"/>
        <v>4684185.24</v>
      </c>
      <c r="O8" s="35">
        <f t="shared" ref="O8:O26" si="1">D8-N8</f>
        <v>124614.75999999978</v>
      </c>
      <c r="P8" s="20"/>
      <c r="Q8" s="22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s="36" customFormat="1" ht="36.75" customHeight="1" x14ac:dyDescent="0.25">
      <c r="A9" s="28">
        <v>3</v>
      </c>
      <c r="B9" s="37" t="s">
        <v>50</v>
      </c>
      <c r="C9" s="38" t="str">
        <f>[1]FEBRUARI!C9</f>
        <v>0202036455</v>
      </c>
      <c r="D9" s="31">
        <v>4126800</v>
      </c>
      <c r="E9" s="31">
        <f>[1]FEBRUARI!E9</f>
        <v>2021637.1</v>
      </c>
      <c r="F9" s="32">
        <v>0</v>
      </c>
      <c r="G9" s="18">
        <v>0</v>
      </c>
      <c r="H9" s="33">
        <f>[1]FEBRUARI!H9</f>
        <v>50000</v>
      </c>
      <c r="I9" s="18"/>
      <c r="J9" s="33">
        <v>2000</v>
      </c>
      <c r="K9" s="33">
        <v>3000</v>
      </c>
      <c r="L9" s="18"/>
      <c r="M9" s="33">
        <v>0</v>
      </c>
      <c r="N9" s="34">
        <f t="shared" si="0"/>
        <v>2076637.1</v>
      </c>
      <c r="O9" s="35">
        <f t="shared" si="1"/>
        <v>2050162.9</v>
      </c>
      <c r="P9" s="20"/>
      <c r="Q9" s="22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36" customFormat="1" ht="36.75" customHeight="1" x14ac:dyDescent="0.25">
      <c r="A10" s="28">
        <v>4</v>
      </c>
      <c r="B10" s="37" t="s">
        <v>52</v>
      </c>
      <c r="C10" s="39" t="str">
        <f>[1]FEBRUARI!C10</f>
        <v>0202092111</v>
      </c>
      <c r="D10" s="40">
        <v>4694200</v>
      </c>
      <c r="E10" s="31">
        <v>1881315.29</v>
      </c>
      <c r="F10" s="32">
        <v>0</v>
      </c>
      <c r="G10" s="18">
        <v>0</v>
      </c>
      <c r="H10" s="33">
        <v>2574750</v>
      </c>
      <c r="I10" s="18"/>
      <c r="J10" s="33">
        <v>2000</v>
      </c>
      <c r="K10" s="33">
        <v>3000</v>
      </c>
      <c r="L10" s="18"/>
      <c r="M10" s="33">
        <v>0</v>
      </c>
      <c r="N10" s="34">
        <f t="shared" si="0"/>
        <v>4461065.29</v>
      </c>
      <c r="O10" s="35">
        <f>D10-N10</f>
        <v>233134.70999999996</v>
      </c>
      <c r="P10" s="20"/>
      <c r="Q10" s="22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s="36" customFormat="1" ht="36.75" customHeight="1" x14ac:dyDescent="0.25">
      <c r="A11" s="28">
        <v>5</v>
      </c>
      <c r="B11" s="37" t="s">
        <v>53</v>
      </c>
      <c r="C11" s="39" t="str">
        <f>[1]FEBRUARI!C11</f>
        <v>0202315566</v>
      </c>
      <c r="D11" s="31">
        <v>4480400</v>
      </c>
      <c r="E11" s="31">
        <f>[1]FEBRUARI!E11</f>
        <v>2847680.55</v>
      </c>
      <c r="F11" s="40">
        <v>0</v>
      </c>
      <c r="G11" s="18">
        <v>0</v>
      </c>
      <c r="H11" s="33">
        <v>0</v>
      </c>
      <c r="I11" s="18"/>
      <c r="J11" s="33">
        <v>2000</v>
      </c>
      <c r="K11" s="33">
        <v>3000</v>
      </c>
      <c r="L11" s="18"/>
      <c r="M11" s="33">
        <v>610000</v>
      </c>
      <c r="N11" s="34">
        <f t="shared" si="0"/>
        <v>3462680.55</v>
      </c>
      <c r="O11" s="35">
        <f t="shared" si="1"/>
        <v>1017719.4500000002</v>
      </c>
      <c r="P11" s="20"/>
      <c r="Q11" s="22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36" customFormat="1" ht="36.75" customHeight="1" x14ac:dyDescent="0.25">
      <c r="A12" s="28">
        <v>6</v>
      </c>
      <c r="B12" s="37" t="s">
        <v>54</v>
      </c>
      <c r="C12" s="39" t="str">
        <f>[1]FEBRUARI!C12</f>
        <v>0202710581</v>
      </c>
      <c r="D12" s="31">
        <v>4480400</v>
      </c>
      <c r="E12" s="31">
        <f>[1]FEBRUARI!E12</f>
        <v>2329617.91</v>
      </c>
      <c r="F12" s="40">
        <v>0</v>
      </c>
      <c r="G12" s="18">
        <v>0</v>
      </c>
      <c r="H12" s="33">
        <v>871000</v>
      </c>
      <c r="I12" s="18"/>
      <c r="J12" s="33">
        <v>2000</v>
      </c>
      <c r="K12" s="33">
        <v>3000</v>
      </c>
      <c r="L12" s="18"/>
      <c r="M12" s="33">
        <v>0</v>
      </c>
      <c r="N12" s="34">
        <f t="shared" si="0"/>
        <v>3205617.91</v>
      </c>
      <c r="O12" s="35">
        <f t="shared" si="1"/>
        <v>1274782.0899999999</v>
      </c>
      <c r="P12" s="20"/>
      <c r="Q12" s="22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s="36" customFormat="1" ht="36.75" customHeight="1" x14ac:dyDescent="0.25">
      <c r="A13" s="28">
        <v>7</v>
      </c>
      <c r="B13" s="37" t="s">
        <v>55</v>
      </c>
      <c r="C13" s="39" t="str">
        <f>[1]FEBRUARI!C13</f>
        <v>0202475914</v>
      </c>
      <c r="D13" s="31">
        <v>5078700</v>
      </c>
      <c r="E13" s="31">
        <v>0</v>
      </c>
      <c r="F13" s="40">
        <f>[1]FEBRUARI!F13</f>
        <v>3036900</v>
      </c>
      <c r="G13" s="18">
        <v>0</v>
      </c>
      <c r="H13" s="33">
        <v>1815800</v>
      </c>
      <c r="I13" s="18"/>
      <c r="J13" s="33">
        <v>2000</v>
      </c>
      <c r="K13" s="33">
        <v>3000</v>
      </c>
      <c r="L13" s="18"/>
      <c r="M13" s="33">
        <v>0</v>
      </c>
      <c r="N13" s="34">
        <f t="shared" si="0"/>
        <v>4857700</v>
      </c>
      <c r="O13" s="35">
        <f t="shared" si="1"/>
        <v>221000</v>
      </c>
      <c r="P13" s="20"/>
      <c r="Q13" s="22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s="36" customFormat="1" ht="36.75" customHeight="1" x14ac:dyDescent="0.25">
      <c r="A14" s="28">
        <v>8</v>
      </c>
      <c r="B14" s="37" t="s">
        <v>56</v>
      </c>
      <c r="C14" s="39" t="str">
        <f>[1]FEBRUARI!C14</f>
        <v>0202399827</v>
      </c>
      <c r="D14" s="40">
        <v>3730800</v>
      </c>
      <c r="E14" s="40">
        <v>1970901.73</v>
      </c>
      <c r="F14" s="32">
        <v>0</v>
      </c>
      <c r="G14" s="18">
        <v>0</v>
      </c>
      <c r="H14" s="33">
        <f>[1]FEBRUARI!H14</f>
        <v>50000</v>
      </c>
      <c r="I14" s="18"/>
      <c r="J14" s="33">
        <v>2000</v>
      </c>
      <c r="K14" s="33">
        <v>3000</v>
      </c>
      <c r="L14" s="18"/>
      <c r="M14" s="33">
        <v>0</v>
      </c>
      <c r="N14" s="34">
        <f t="shared" si="0"/>
        <v>2025901.73</v>
      </c>
      <c r="O14" s="35">
        <f t="shared" si="1"/>
        <v>1704898.27</v>
      </c>
      <c r="P14" s="20"/>
      <c r="Q14" s="22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s="36" customFormat="1" ht="36.75" customHeight="1" x14ac:dyDescent="0.25">
      <c r="A15" s="28">
        <v>9</v>
      </c>
      <c r="B15" s="37" t="s">
        <v>37</v>
      </c>
      <c r="C15" s="39" t="str">
        <f>[1]FEBRUARI!C15</f>
        <v>0202074833</v>
      </c>
      <c r="D15" s="31">
        <v>4008100</v>
      </c>
      <c r="E15" s="31">
        <v>1771338.99</v>
      </c>
      <c r="F15" s="32">
        <v>0</v>
      </c>
      <c r="G15" s="18">
        <v>0</v>
      </c>
      <c r="H15" s="33">
        <v>970300</v>
      </c>
      <c r="I15" s="18"/>
      <c r="J15" s="33">
        <v>2000</v>
      </c>
      <c r="K15" s="33">
        <v>3000</v>
      </c>
      <c r="L15" s="18"/>
      <c r="M15" s="33">
        <v>1168836.1499999999</v>
      </c>
      <c r="N15" s="34">
        <f t="shared" si="0"/>
        <v>3915475.14</v>
      </c>
      <c r="O15" s="35">
        <f t="shared" si="1"/>
        <v>92624.85999999987</v>
      </c>
      <c r="P15" s="20"/>
      <c r="Q15" s="22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s="36" customFormat="1" ht="36.75" customHeight="1" x14ac:dyDescent="0.25">
      <c r="A16" s="28">
        <v>10</v>
      </c>
      <c r="B16" s="37" t="s">
        <v>57</v>
      </c>
      <c r="C16" s="39" t="str">
        <f>[1]FEBRUARI!C16</f>
        <v>0202492746</v>
      </c>
      <c r="D16" s="40">
        <v>4523100</v>
      </c>
      <c r="E16" s="31">
        <v>0</v>
      </c>
      <c r="F16" s="32">
        <v>0</v>
      </c>
      <c r="G16" s="18">
        <v>0</v>
      </c>
      <c r="H16" s="33">
        <v>0</v>
      </c>
      <c r="I16" s="18"/>
      <c r="J16" s="33">
        <v>2000</v>
      </c>
      <c r="K16" s="33">
        <v>3000</v>
      </c>
      <c r="L16" s="18"/>
      <c r="M16" s="33">
        <v>0</v>
      </c>
      <c r="N16" s="34">
        <f t="shared" si="0"/>
        <v>5000</v>
      </c>
      <c r="O16" s="35">
        <f t="shared" si="1"/>
        <v>4518100</v>
      </c>
      <c r="P16" s="20"/>
      <c r="Q16" s="22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36" customFormat="1" ht="36.75" customHeight="1" x14ac:dyDescent="0.25">
      <c r="A17" s="28">
        <v>11</v>
      </c>
      <c r="B17" s="37" t="s">
        <v>38</v>
      </c>
      <c r="C17" s="39" t="str">
        <f>[1]FEBRUARI!C17</f>
        <v>0202493769</v>
      </c>
      <c r="D17" s="40">
        <v>4257900</v>
      </c>
      <c r="E17" s="41">
        <v>0</v>
      </c>
      <c r="F17" s="32">
        <v>0</v>
      </c>
      <c r="G17" s="18">
        <v>0</v>
      </c>
      <c r="H17" s="33">
        <v>0</v>
      </c>
      <c r="I17" s="18"/>
      <c r="J17" s="33">
        <v>2000</v>
      </c>
      <c r="K17" s="33">
        <v>3000</v>
      </c>
      <c r="L17" s="18"/>
      <c r="M17" s="33">
        <v>0</v>
      </c>
      <c r="N17" s="34">
        <f t="shared" si="0"/>
        <v>5000</v>
      </c>
      <c r="O17" s="35">
        <f t="shared" si="1"/>
        <v>4252900</v>
      </c>
      <c r="P17" s="20"/>
      <c r="Q17" s="22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36" customFormat="1" ht="36.75" customHeight="1" x14ac:dyDescent="0.25">
      <c r="A18" s="28">
        <v>12</v>
      </c>
      <c r="B18" s="37" t="s">
        <v>58</v>
      </c>
      <c r="C18" s="39" t="str">
        <f>[1]FEBRUARI!C18</f>
        <v>0202087266</v>
      </c>
      <c r="D18" s="40">
        <v>4257900</v>
      </c>
      <c r="E18" s="41">
        <v>3391006.15</v>
      </c>
      <c r="F18" s="32">
        <v>0</v>
      </c>
      <c r="G18" s="18">
        <v>0</v>
      </c>
      <c r="H18" s="33">
        <f>[1]FEBRUARI!H18</f>
        <v>467800</v>
      </c>
      <c r="I18" s="18"/>
      <c r="J18" s="33">
        <v>2000</v>
      </c>
      <c r="K18" s="33">
        <v>3000</v>
      </c>
      <c r="L18" s="18"/>
      <c r="M18" s="33">
        <v>0</v>
      </c>
      <c r="N18" s="34">
        <f t="shared" si="0"/>
        <v>3863806.15</v>
      </c>
      <c r="O18" s="35">
        <f t="shared" si="1"/>
        <v>394093.85000000009</v>
      </c>
      <c r="P18" s="20"/>
      <c r="Q18" s="22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36" customFormat="1" ht="36.75" customHeight="1" x14ac:dyDescent="0.25">
      <c r="A19" s="28">
        <v>13</v>
      </c>
      <c r="B19" s="37" t="s">
        <v>41</v>
      </c>
      <c r="C19" s="30" t="str">
        <f>[1]FEBRUARI!C26</f>
        <v>0202499783</v>
      </c>
      <c r="D19" s="40">
        <v>3503700</v>
      </c>
      <c r="E19" s="31">
        <v>2133028.73</v>
      </c>
      <c r="F19" s="32">
        <v>0</v>
      </c>
      <c r="G19" s="18">
        <v>0</v>
      </c>
      <c r="H19" s="33">
        <v>0</v>
      </c>
      <c r="I19" s="18"/>
      <c r="J19" s="33">
        <v>2000</v>
      </c>
      <c r="K19" s="33">
        <v>3000</v>
      </c>
      <c r="L19" s="18"/>
      <c r="M19" s="33">
        <v>0</v>
      </c>
      <c r="N19" s="34">
        <f t="shared" si="0"/>
        <v>2138028.73</v>
      </c>
      <c r="O19" s="35">
        <f t="shared" si="1"/>
        <v>1365671.27</v>
      </c>
      <c r="P19" s="20"/>
      <c r="Q19" s="22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36" customFormat="1" ht="36.75" customHeight="1" x14ac:dyDescent="0.25">
      <c r="A20" s="28">
        <v>14</v>
      </c>
      <c r="B20" s="37" t="s">
        <v>59</v>
      </c>
      <c r="C20" s="39" t="str">
        <f>[1]FEBRUARI!C20</f>
        <v>0202832628</v>
      </c>
      <c r="D20" s="40">
        <v>3109900</v>
      </c>
      <c r="E20" s="31">
        <v>1770219.13</v>
      </c>
      <c r="F20" s="32">
        <v>0</v>
      </c>
      <c r="G20" s="18">
        <v>0</v>
      </c>
      <c r="H20" s="33">
        <v>0</v>
      </c>
      <c r="I20" s="18"/>
      <c r="J20" s="33">
        <v>2000</v>
      </c>
      <c r="K20" s="33">
        <v>3000</v>
      </c>
      <c r="L20" s="18"/>
      <c r="M20" s="33">
        <v>0</v>
      </c>
      <c r="N20" s="34">
        <f t="shared" si="0"/>
        <v>1775219.13</v>
      </c>
      <c r="O20" s="35">
        <f t="shared" si="1"/>
        <v>1334680.8700000001</v>
      </c>
      <c r="P20" s="20"/>
      <c r="Q20" s="22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36" customFormat="1" ht="36.75" customHeight="1" x14ac:dyDescent="0.25">
      <c r="A21" s="28">
        <v>15</v>
      </c>
      <c r="B21" s="37" t="s">
        <v>60</v>
      </c>
      <c r="C21" s="39" t="str">
        <f>[1]FEBRUARI!C21</f>
        <v>0202838863</v>
      </c>
      <c r="D21" s="40">
        <v>3372500</v>
      </c>
      <c r="E21" s="31">
        <v>1609649.74</v>
      </c>
      <c r="F21" s="32">
        <v>0</v>
      </c>
      <c r="G21" s="18">
        <v>0</v>
      </c>
      <c r="H21" s="33">
        <v>0</v>
      </c>
      <c r="I21" s="18"/>
      <c r="J21" s="33">
        <v>2000</v>
      </c>
      <c r="K21" s="33">
        <v>3000</v>
      </c>
      <c r="L21" s="18"/>
      <c r="M21" s="33">
        <v>0</v>
      </c>
      <c r="N21" s="34">
        <f t="shared" si="0"/>
        <v>1614649.74</v>
      </c>
      <c r="O21" s="35">
        <f t="shared" si="1"/>
        <v>1757850.26</v>
      </c>
      <c r="P21" s="20"/>
      <c r="Q21" s="22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36" customFormat="1" ht="36.75" customHeight="1" x14ac:dyDescent="0.25">
      <c r="A22" s="28">
        <v>16</v>
      </c>
      <c r="B22" s="37" t="s">
        <v>39</v>
      </c>
      <c r="C22" s="39" t="str">
        <f>[1]FEBRUARI!C22</f>
        <v>0202814042</v>
      </c>
      <c r="D22" s="40">
        <v>3500400</v>
      </c>
      <c r="E22" s="31">
        <v>2757425.7</v>
      </c>
      <c r="F22" s="32">
        <v>0</v>
      </c>
      <c r="G22" s="18">
        <v>0</v>
      </c>
      <c r="H22" s="33">
        <v>0</v>
      </c>
      <c r="I22" s="18"/>
      <c r="J22" s="33">
        <v>2000</v>
      </c>
      <c r="K22" s="33">
        <v>3000</v>
      </c>
      <c r="L22" s="18"/>
      <c r="M22" s="33">
        <v>0</v>
      </c>
      <c r="N22" s="34">
        <f t="shared" si="0"/>
        <v>2762425.7</v>
      </c>
      <c r="O22" s="35">
        <f t="shared" si="1"/>
        <v>737974.29999999981</v>
      </c>
      <c r="P22" s="20"/>
      <c r="Q22" s="22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36" customFormat="1" ht="36.75" customHeight="1" x14ac:dyDescent="0.25">
      <c r="A23" s="28">
        <v>17</v>
      </c>
      <c r="B23" s="37" t="s">
        <v>40</v>
      </c>
      <c r="C23" s="39" t="str">
        <f>[1]FEBRUARI!C25</f>
        <v>0202839738</v>
      </c>
      <c r="D23" s="40">
        <v>3503700</v>
      </c>
      <c r="E23" s="31">
        <v>0</v>
      </c>
      <c r="F23" s="32">
        <v>0</v>
      </c>
      <c r="G23" s="18">
        <v>0</v>
      </c>
      <c r="H23" s="33">
        <v>0</v>
      </c>
      <c r="I23" s="18"/>
      <c r="J23" s="33">
        <v>2000</v>
      </c>
      <c r="K23" s="33">
        <v>3000</v>
      </c>
      <c r="L23" s="18"/>
      <c r="M23" s="33">
        <v>0</v>
      </c>
      <c r="N23" s="34">
        <f t="shared" si="0"/>
        <v>5000</v>
      </c>
      <c r="O23" s="35">
        <f t="shared" si="1"/>
        <v>3498700</v>
      </c>
      <c r="P23" s="20"/>
      <c r="Q23" s="22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36" customFormat="1" ht="36.75" customHeight="1" x14ac:dyDescent="0.25">
      <c r="A24" s="28">
        <v>18</v>
      </c>
      <c r="B24" s="37" t="s">
        <v>42</v>
      </c>
      <c r="C24" s="39" t="str">
        <f>[1]FEBRUARI!C27</f>
        <v>0932008319</v>
      </c>
      <c r="D24" s="40">
        <v>3054000</v>
      </c>
      <c r="E24" s="31">
        <v>1248012.05</v>
      </c>
      <c r="F24" s="32">
        <v>0</v>
      </c>
      <c r="G24" s="18">
        <v>0</v>
      </c>
      <c r="H24" s="33">
        <v>0</v>
      </c>
      <c r="I24" s="18"/>
      <c r="J24" s="33">
        <v>2000</v>
      </c>
      <c r="K24" s="33">
        <v>3000</v>
      </c>
      <c r="L24" s="18"/>
      <c r="M24" s="33">
        <v>0</v>
      </c>
      <c r="N24" s="34">
        <f t="shared" si="0"/>
        <v>1253012.05</v>
      </c>
      <c r="O24" s="35">
        <f t="shared" si="1"/>
        <v>1800987.95</v>
      </c>
      <c r="P24" s="20"/>
      <c r="Q24" s="2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36" customFormat="1" ht="36.75" customHeight="1" x14ac:dyDescent="0.25">
      <c r="A25" s="28">
        <v>19</v>
      </c>
      <c r="B25" s="42" t="s">
        <v>43</v>
      </c>
      <c r="C25" s="38" t="str">
        <f>[1]FEBRUARI!C29</f>
        <v>0202501486</v>
      </c>
      <c r="D25" s="31">
        <v>2907700</v>
      </c>
      <c r="E25" s="31">
        <v>2239478.59</v>
      </c>
      <c r="F25" s="32">
        <v>0</v>
      </c>
      <c r="G25" s="18">
        <v>0</v>
      </c>
      <c r="H25" s="43">
        <f>[1]FEBRUARI!H29</f>
        <v>50000</v>
      </c>
      <c r="I25" s="18"/>
      <c r="J25" s="33">
        <v>2000</v>
      </c>
      <c r="K25" s="33">
        <v>3000</v>
      </c>
      <c r="L25" s="18"/>
      <c r="M25" s="33">
        <v>444100</v>
      </c>
      <c r="N25" s="34">
        <f t="shared" si="0"/>
        <v>2738578.59</v>
      </c>
      <c r="O25" s="35">
        <f t="shared" si="1"/>
        <v>169121.41000000015</v>
      </c>
      <c r="P25" s="20"/>
      <c r="Q25" s="22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36" customFormat="1" ht="36.75" customHeight="1" x14ac:dyDescent="0.25">
      <c r="A26" s="28">
        <v>20</v>
      </c>
      <c r="B26" s="42" t="s">
        <v>61</v>
      </c>
      <c r="C26" s="38" t="str">
        <f>[1]FEBRUARI!C30</f>
        <v>0202663508</v>
      </c>
      <c r="D26" s="31">
        <v>3091200</v>
      </c>
      <c r="E26" s="31">
        <v>1684697.59</v>
      </c>
      <c r="F26" s="32">
        <v>0</v>
      </c>
      <c r="G26" s="18">
        <v>0</v>
      </c>
      <c r="H26" s="32">
        <f>[1]FEBRUARI!H30</f>
        <v>50000</v>
      </c>
      <c r="I26" s="18"/>
      <c r="J26" s="33">
        <v>2000</v>
      </c>
      <c r="K26" s="33">
        <v>3000</v>
      </c>
      <c r="L26" s="18"/>
      <c r="M26" s="33">
        <v>0</v>
      </c>
      <c r="N26" s="34">
        <f t="shared" si="0"/>
        <v>1739697.59</v>
      </c>
      <c r="O26" s="35">
        <f t="shared" si="1"/>
        <v>1351502.41</v>
      </c>
      <c r="P26" s="20"/>
      <c r="Q26" s="22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s="36" customFormat="1" ht="36.75" customHeight="1" x14ac:dyDescent="0.25">
      <c r="A27" s="28">
        <v>21</v>
      </c>
      <c r="B27" s="17" t="s">
        <v>62</v>
      </c>
      <c r="C27" s="39" t="s">
        <v>72</v>
      </c>
      <c r="D27" s="43">
        <v>3145900</v>
      </c>
      <c r="E27" s="31">
        <v>756642.16</v>
      </c>
      <c r="F27" s="32">
        <v>0</v>
      </c>
      <c r="G27" s="18">
        <v>0</v>
      </c>
      <c r="H27" s="33">
        <v>0</v>
      </c>
      <c r="I27" s="18"/>
      <c r="J27" s="33">
        <v>2000</v>
      </c>
      <c r="K27" s="33">
        <v>3000</v>
      </c>
      <c r="L27" s="18"/>
      <c r="M27" s="33">
        <v>0</v>
      </c>
      <c r="N27" s="34">
        <v>756642.16</v>
      </c>
      <c r="O27" s="35">
        <f>D27-N27</f>
        <v>2389257.84</v>
      </c>
      <c r="P27" s="20"/>
      <c r="Q27" s="2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s="36" customFormat="1" ht="36.75" customHeight="1" x14ac:dyDescent="0.25">
      <c r="A28" s="28"/>
      <c r="B28" s="17"/>
      <c r="C28" s="44"/>
      <c r="D28" s="18"/>
      <c r="E28" s="34"/>
      <c r="F28" s="18"/>
      <c r="G28" s="18"/>
      <c r="H28" s="45"/>
      <c r="I28" s="18"/>
      <c r="J28" s="18"/>
      <c r="K28" s="18"/>
      <c r="L28" s="18"/>
      <c r="M28" s="18"/>
      <c r="N28" s="45"/>
      <c r="O28" s="46"/>
      <c r="P28" s="20"/>
      <c r="Q28" s="2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36" customFormat="1" ht="36.75" customHeight="1" x14ac:dyDescent="0.25">
      <c r="A29" s="28"/>
      <c r="B29" s="17" t="s">
        <v>68</v>
      </c>
      <c r="C29" s="47" t="s">
        <v>63</v>
      </c>
      <c r="D29" s="48"/>
      <c r="E29" s="34">
        <f>SUM(E7+E8+E10+E11+E12+E19+E27)</f>
        <v>17626172.600000001</v>
      </c>
      <c r="F29" s="18"/>
      <c r="G29" s="18"/>
      <c r="H29" s="18"/>
      <c r="I29" s="18"/>
      <c r="J29" s="18"/>
      <c r="K29" s="18"/>
      <c r="L29" s="18"/>
      <c r="M29" s="18"/>
      <c r="N29" s="34"/>
      <c r="O29" s="35"/>
      <c r="P29" s="20"/>
      <c r="Q29" s="2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s="36" customFormat="1" ht="36.75" customHeight="1" x14ac:dyDescent="0.25">
      <c r="A30" s="28"/>
      <c r="B30" s="17" t="s">
        <v>69</v>
      </c>
      <c r="C30" s="47" t="s">
        <v>64</v>
      </c>
      <c r="D30" s="48"/>
      <c r="E30" s="34">
        <f>E26+E25+E24+E22+E21+E20+E18+E15+E14+E9</f>
        <v>20464366.770000003</v>
      </c>
      <c r="F30" s="18"/>
      <c r="G30" s="18"/>
      <c r="H30" s="49"/>
      <c r="I30" s="18"/>
      <c r="J30" s="18"/>
      <c r="K30" s="18"/>
      <c r="L30" s="18"/>
      <c r="M30" s="49"/>
      <c r="N30" s="49"/>
      <c r="O30" s="34"/>
      <c r="P30" s="20"/>
      <c r="Q30" s="2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36" customFormat="1" ht="36.75" customHeight="1" x14ac:dyDescent="0.25">
      <c r="A31" s="28"/>
      <c r="B31" s="17" t="s">
        <v>67</v>
      </c>
      <c r="C31" s="47" t="s">
        <v>73</v>
      </c>
      <c r="D31" s="48"/>
      <c r="E31" s="34">
        <f>F32+H32+J32+K32+M32</f>
        <v>14653483.15</v>
      </c>
      <c r="F31" s="18"/>
      <c r="G31" s="18"/>
      <c r="H31" s="49"/>
      <c r="I31" s="18"/>
      <c r="J31" s="18"/>
      <c r="K31" s="18"/>
      <c r="L31" s="18"/>
      <c r="M31" s="49"/>
      <c r="N31" s="49"/>
      <c r="O31" s="50"/>
      <c r="P31" s="20"/>
      <c r="Q31" s="22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s="36" customFormat="1" ht="36.75" customHeight="1" x14ac:dyDescent="0.25">
      <c r="A32" s="242" t="s">
        <v>11</v>
      </c>
      <c r="B32" s="242"/>
      <c r="C32" s="51"/>
      <c r="D32" s="52">
        <f>SUM(D7:D31)</f>
        <v>83028800</v>
      </c>
      <c r="E32" s="53">
        <f>E29+E30</f>
        <v>38090539.370000005</v>
      </c>
      <c r="F32" s="53">
        <f>SUM(F7:F31)</f>
        <v>3036900</v>
      </c>
      <c r="G32" s="53">
        <f>SUM(G7:G31)</f>
        <v>0</v>
      </c>
      <c r="H32" s="54">
        <f>SUM(H7:H31)</f>
        <v>9288647</v>
      </c>
      <c r="I32" s="55"/>
      <c r="J32" s="53">
        <f>SUM(J7:J31)</f>
        <v>42000</v>
      </c>
      <c r="K32" s="54">
        <f>SUM(K7:K31)</f>
        <v>63000</v>
      </c>
      <c r="L32" s="53"/>
      <c r="M32" s="53">
        <f>SUM(M7:M31)</f>
        <v>2222936.15</v>
      </c>
      <c r="N32" s="53">
        <f>SUM(N7:N31)</f>
        <v>52739022.519999996</v>
      </c>
      <c r="O32" s="56">
        <f>SUM(O7:O31)</f>
        <v>30289777.48</v>
      </c>
      <c r="P32" s="20"/>
      <c r="Q32" s="57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28" s="36" customFormat="1" ht="23.25" customHeight="1" x14ac:dyDescent="0.25">
      <c r="A33" s="58"/>
      <c r="B33" s="59"/>
      <c r="C33" s="59"/>
      <c r="D33" s="60"/>
      <c r="E33" s="61"/>
      <c r="F33" s="61"/>
      <c r="G33" s="243"/>
      <c r="H33" s="243"/>
      <c r="I33" s="61"/>
      <c r="J33" s="61"/>
      <c r="K33" s="61"/>
      <c r="L33" s="61"/>
      <c r="M33" s="61"/>
      <c r="N33" s="61"/>
      <c r="O33" s="62"/>
      <c r="P33" s="20"/>
      <c r="Q33" s="22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s="36" customFormat="1" ht="23.25" customHeight="1" x14ac:dyDescent="0.25">
      <c r="A34" s="63"/>
      <c r="B34" s="64"/>
      <c r="C34" s="239" t="s">
        <v>48</v>
      </c>
      <c r="D34" s="239"/>
      <c r="E34" s="239"/>
      <c r="F34" s="66"/>
      <c r="G34" s="244"/>
      <c r="H34" s="244"/>
      <c r="I34" s="68"/>
      <c r="J34" s="66"/>
      <c r="K34" s="66"/>
      <c r="L34" s="239" t="s">
        <v>74</v>
      </c>
      <c r="M34" s="239"/>
      <c r="N34" s="239"/>
      <c r="O34" s="69"/>
      <c r="P34" s="20"/>
      <c r="Q34" s="22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8" s="36" customFormat="1" ht="30.75" customHeight="1" x14ac:dyDescent="0.25">
      <c r="A35" s="63"/>
      <c r="B35" s="64"/>
      <c r="C35" s="65"/>
      <c r="D35" s="65"/>
      <c r="E35" s="65"/>
      <c r="F35" s="66"/>
      <c r="G35" s="67"/>
      <c r="H35" s="67"/>
      <c r="I35" s="68"/>
      <c r="J35" s="66"/>
      <c r="K35" s="66"/>
      <c r="L35" s="70"/>
      <c r="M35" s="70"/>
      <c r="N35" s="70"/>
      <c r="O35" s="71"/>
      <c r="P35" s="20"/>
      <c r="Q35" s="22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s="36" customFormat="1" ht="23.25" customHeight="1" x14ac:dyDescent="0.25">
      <c r="A36" s="63"/>
      <c r="B36" s="64"/>
      <c r="C36" s="238" t="s">
        <v>75</v>
      </c>
      <c r="D36" s="239"/>
      <c r="E36" s="239"/>
      <c r="F36" s="66"/>
      <c r="G36" s="66"/>
      <c r="H36" s="66"/>
      <c r="I36" s="66"/>
      <c r="J36" s="66"/>
      <c r="K36" s="66"/>
      <c r="L36" s="238" t="s">
        <v>61</v>
      </c>
      <c r="M36" s="239"/>
      <c r="N36" s="239"/>
      <c r="O36" s="71"/>
      <c r="P36" s="20"/>
      <c r="Q36" s="22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36" customFormat="1" ht="23.25" customHeight="1" x14ac:dyDescent="0.25">
      <c r="A37" s="63"/>
      <c r="B37" s="64"/>
      <c r="C37" s="239" t="s">
        <v>65</v>
      </c>
      <c r="D37" s="239"/>
      <c r="E37" s="239"/>
      <c r="F37" s="66"/>
      <c r="G37" s="66"/>
      <c r="H37" s="66"/>
      <c r="I37" s="66"/>
      <c r="J37" s="66"/>
      <c r="K37" s="66"/>
      <c r="L37" s="239" t="s">
        <v>70</v>
      </c>
      <c r="M37" s="239"/>
      <c r="N37" s="239"/>
      <c r="O37" s="71"/>
      <c r="P37" s="20"/>
      <c r="Q37" s="22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36" customFormat="1" ht="39" customHeight="1" x14ac:dyDescent="0.25">
      <c r="A38" s="81" t="s">
        <v>66</v>
      </c>
      <c r="B38" s="73"/>
      <c r="C38" s="73"/>
      <c r="D38" s="73"/>
      <c r="E38" s="73"/>
      <c r="F38" s="73"/>
      <c r="G38" s="74"/>
      <c r="H38" s="74"/>
      <c r="I38" s="74"/>
      <c r="J38" s="75"/>
      <c r="K38" s="75"/>
      <c r="L38" s="75"/>
      <c r="M38" s="75"/>
      <c r="N38" s="75"/>
      <c r="O38" s="76"/>
      <c r="P38" s="20"/>
      <c r="Q38" s="22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28" s="23" customFormat="1" ht="23.25" customHeight="1" x14ac:dyDescent="0.25">
      <c r="A39" s="20"/>
      <c r="B39" s="22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28" s="25" customFormat="1" ht="23.25" customHeight="1" x14ac:dyDescent="0.25">
      <c r="A40" s="20"/>
      <c r="B40" s="22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28" s="25" customFormat="1" x14ac:dyDescent="0.25">
      <c r="A41" s="20"/>
      <c r="B41" s="2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28" s="25" customFormat="1" x14ac:dyDescent="0.25">
      <c r="A42" s="20"/>
      <c r="B42" s="22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28" s="27" customFormat="1" x14ac:dyDescent="0.25">
      <c r="A43" s="20"/>
      <c r="B43" s="22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28" x14ac:dyDescent="0.25">
      <c r="A44" s="20"/>
      <c r="B44" s="22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Q44" s="20"/>
    </row>
    <row r="45" spans="1:28" x14ac:dyDescent="0.25">
      <c r="A45" s="20"/>
      <c r="B45" s="22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Q45" s="20"/>
    </row>
    <row r="46" spans="1:28" x14ac:dyDescent="0.25">
      <c r="A46" s="20"/>
      <c r="B46" s="22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Q46" s="20"/>
    </row>
  </sheetData>
  <mergeCells count="26">
    <mergeCell ref="C1:O1"/>
    <mergeCell ref="B2:N2"/>
    <mergeCell ref="A3:A5"/>
    <mergeCell ref="B3:B5"/>
    <mergeCell ref="C3:C5"/>
    <mergeCell ref="D3:D5"/>
    <mergeCell ref="E3:M3"/>
    <mergeCell ref="N3:N5"/>
    <mergeCell ref="O3:O5"/>
    <mergeCell ref="E4:E5"/>
    <mergeCell ref="A32:B32"/>
    <mergeCell ref="G33:H33"/>
    <mergeCell ref="C34:E34"/>
    <mergeCell ref="G34:H34"/>
    <mergeCell ref="L34:N34"/>
    <mergeCell ref="C36:E36"/>
    <mergeCell ref="L36:N36"/>
    <mergeCell ref="C37:E37"/>
    <mergeCell ref="L37:N37"/>
    <mergeCell ref="M4:M5"/>
    <mergeCell ref="F4:F5"/>
    <mergeCell ref="G4:G5"/>
    <mergeCell ref="H4:H5"/>
    <mergeCell ref="I4:J5"/>
    <mergeCell ref="K4:K5"/>
    <mergeCell ref="L4:L5"/>
  </mergeCells>
  <printOptions horizontalCentered="1" verticalCentered="1"/>
  <pageMargins left="1.5" right="1.5" top="0.25" bottom="0.25" header="0.31496062992126" footer="0.31496062992126"/>
  <pageSetup paperSize="5" scale="46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POTONGAN GAJI</vt:lpstr>
      <vt:lpstr>AMPLOP OK</vt:lpstr>
      <vt:lpstr>POTONGAN GAJI (2)</vt:lpstr>
      <vt:lpstr>'AMPLOP OK'!Print_Area</vt:lpstr>
      <vt:lpstr>'POTONGAN GAJI'!Print_Area</vt:lpstr>
      <vt:lpstr>'POTONGAN GAJI (2)'!Print_Area</vt:lpstr>
      <vt:lpstr>'AMPLOP OK'!Print_Titles</vt:lpstr>
      <vt:lpstr>'POTONGAN GAJI'!Print_Titles</vt:lpstr>
      <vt:lpstr>'POTONGAN GAJI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2015-09-28T02:34:26Z</cp:lastPrinted>
  <dcterms:created xsi:type="dcterms:W3CDTF">2006-09-16T00:00:00Z</dcterms:created>
  <dcterms:modified xsi:type="dcterms:W3CDTF">2019-01-28T05:00:35Z</dcterms:modified>
</cp:coreProperties>
</file>